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Моя флэшка\НАБЛЮДАТЕЛЬНЫЙ И СОБРАНИЯ\по акционированию\отчеты\2022\4 квартал\ОАО АП Барановичи\"/>
    </mc:Choice>
  </mc:AlternateContent>
  <bookViews>
    <workbookView xWindow="0" yWindow="0" windowWidth="23040" windowHeight="9408"/>
  </bookViews>
  <sheets>
    <sheet name="прил 1" sheetId="1" r:id="rId1"/>
  </sheets>
  <externalReferences>
    <externalReference r:id="rId2"/>
  </externalReferences>
  <definedNames>
    <definedName name="rrr">'прил 1'!$C$3:$D$3</definedName>
    <definedName name="_xlnm.Print_Area" localSheetId="0">'прил 1'!$C$3:$R$103</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чистВсеДанные">'[1]прил 2'!$J$19:$S$20,'[1]прил 2'!$J$22:$S$23,'[1]прил 2'!$J$25:$S$26,'[1]прил 2'!$J$30:$S$33,'[1]прил 2'!$J$36:$S$37,'[1]прил 2'!$J$40:$S$41,'[1]прил 2'!$J$44:$S$46,'[1]прил 2'!$J$49:$S$53,'[1]прил 2'!$J$55:$S$56,'[1]прил 2'!$J$58:$S$59</definedName>
    <definedName name="п2чистТек">'[1]прил 2'!$J$19:$N$20,'[1]прил 2'!$J$22:$N$23,'[1]прил 2'!$J$25:$N$26,'[1]прил 2'!$J$30:$N$33,'[1]прил 2'!$J$36:$N$37,'[1]прил 2'!$J$40:$N$41,'[1]прил 2'!$J$44:$N$46,'[1]прил 2'!$J$49:$N$53,'[1]прил 2'!$J$55:$N$56,'[1]прил 2'!$J$58:$N$59</definedName>
    <definedName name="п3чистВсеДанные">'[1]прил 3'!$E$17:$R$19,'[1]прил 3'!$E$24:$R$32,'[1]прил 3'!$E$35:$R$46,'[1]прил 3'!$E$48:$R$50,'[1]прил 3'!$E$55:$R$63,'[1]прил 3'!$E$66:$R$77</definedName>
    <definedName name="п3чистТек">'[1]прил 3'!$E$55:$R$63,'[1]прил 3'!$E$66:$R$77</definedName>
    <definedName name="п4чистВсеДанные">'[1]прил 4'!$J$23:$S$26,'[1]прил 4'!$J$29:$S$32,'[1]прил 4'!$J$37:$S$41,'[1]прил 4'!$J$44:$S$47,'[1]прил 4'!$J$52:$S$55,'[1]прил 4'!$J$58:$S$62,'[1]прил 4'!$O$65:$S$65,'[1]прил 4'!$J$67:$S$67</definedName>
    <definedName name="п4чистТек">'[1]прил 4'!$J$23:$N$26,'[1]прил 4'!$J$29:$N$32,'[1]прил 4'!$J$37:$N$41,'[1]прил 4'!$J$44:$N$47,'[1]прил 4'!$J$52:$N$55,'[1]прил 4'!$J$58:$N$62,'[1]прил 4'!$J$67</definedName>
    <definedName name="п5чистВсеДанные">'[1]прил 5'!$J$20:$S$20,'[1]прил 5'!$J$23:$S$27,'[1]прил 5'!$J$32:$S$34,'[1]прил 5'!$J$37:$S$43</definedName>
    <definedName name="п5чистТек">'[1]прил 5'!$J$20,'[1]прил 5'!$J$23:$N$27,'[1]прил 5'!$J$32:$N$34,'[1]прил 5'!$J$37:$N$43</definedName>
    <definedName name="Приложение">[1]Приложение!$A$1:$D$77</definedName>
    <definedName name="тест1">'прил 1'!$G$6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1" l="1"/>
  <c r="N95" i="1" s="1"/>
  <c r="N96" i="1" s="1"/>
  <c r="I81" i="1"/>
  <c r="I95" i="1" s="1"/>
  <c r="N77" i="1"/>
  <c r="I77" i="1"/>
  <c r="N69" i="1"/>
  <c r="I69" i="1"/>
  <c r="I96" i="1" s="1"/>
  <c r="N66" i="1"/>
  <c r="I58" i="1"/>
  <c r="O57" i="1"/>
  <c r="J57" i="1"/>
  <c r="I53" i="1"/>
  <c r="N40" i="1"/>
  <c r="N38" i="1"/>
  <c r="N53" i="1" s="1"/>
  <c r="I38" i="1"/>
  <c r="N36" i="1"/>
  <c r="N26" i="1"/>
  <c r="I26" i="1"/>
  <c r="I36" i="1" s="1"/>
  <c r="I54" i="1" s="1"/>
  <c r="I21" i="1"/>
  <c r="J20" i="1"/>
  <c r="X10" i="1"/>
  <c r="W10" i="1"/>
  <c r="V10" i="1"/>
  <c r="U10" i="1"/>
  <c r="X9" i="1"/>
  <c r="W9" i="1"/>
  <c r="V9" i="1"/>
  <c r="U9" i="1"/>
  <c r="V8" i="1"/>
  <c r="U8" i="1"/>
  <c r="U54" i="1" l="1"/>
  <c r="U95" i="1"/>
  <c r="U96" i="1"/>
  <c r="U53" i="1"/>
  <c r="N54" i="1"/>
  <c r="V97" i="1" l="1"/>
  <c r="V96" i="1"/>
  <c r="V55" i="1"/>
  <c r="V54" i="1"/>
</calcChain>
</file>

<file path=xl/comments1.xml><?xml version="1.0" encoding="utf-8"?>
<comments xmlns="http://schemas.openxmlformats.org/spreadsheetml/2006/main">
  <authors>
    <author>bondar</author>
    <author xml:space="preserve">bondar </author>
  </authors>
  <commentList>
    <comment ref="I3" authorId="0" shapeId="0">
      <text>
        <r>
          <rPr>
            <sz val="11"/>
            <color indexed="81"/>
            <rFont val="Times New Roman"/>
            <family val="1"/>
            <charset val="204"/>
          </rPr>
          <t>При заполнении отчетности необходимо вводить данные 
в ячейки с голубой заливкой.</t>
        </r>
      </text>
    </comment>
    <comment ref="C5" authorId="1" shapeId="0">
      <text>
        <r>
          <rPr>
            <sz val="11"/>
            <color indexed="81"/>
            <rFont val="Times New Roman"/>
            <family val="1"/>
            <charset val="204"/>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charset val="204"/>
          </rPr>
          <t>Вычитаемые и отрицательные числовые значения показателей показываются в круглых скобках.</t>
        </r>
        <r>
          <rPr>
            <sz val="11"/>
            <color indexed="81"/>
            <rFont val="Times New Roman"/>
            <family val="1"/>
            <charset val="204"/>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U5" authorId="1" shapeId="0">
      <text>
        <r>
          <rPr>
            <sz val="11"/>
            <color indexed="81"/>
            <rFont val="Times New Roman"/>
            <family val="1"/>
            <charset val="204"/>
          </rPr>
          <t>В данную ячейку введите дату начала отчетного периода, за который заполняется баланс.</t>
        </r>
      </text>
    </comment>
    <comment ref="F6" authorId="1" shapeId="0">
      <text>
        <r>
          <rPr>
            <sz val="11"/>
            <color indexed="81"/>
            <rFont val="Times New Roman"/>
            <family val="1"/>
            <charset val="204"/>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 ref="C13" authorId="1" shapeId="0">
      <text>
        <r>
          <rPr>
            <sz val="11"/>
            <color indexed="81"/>
            <rFont val="Times New Roman"/>
            <family val="1"/>
            <charset val="204"/>
          </rPr>
          <t xml:space="preserve">Показатели бухгалтерской отчетности приводятся </t>
        </r>
        <r>
          <rPr>
            <b/>
            <i/>
            <sz val="11"/>
            <color indexed="10"/>
            <rFont val="Times New Roman"/>
            <family val="1"/>
            <charset val="204"/>
          </rPr>
          <t>в тысячах белорусских рублей в целых числах</t>
        </r>
        <r>
          <rPr>
            <sz val="11"/>
            <color indexed="81"/>
            <rFont val="Times New Roman"/>
            <family val="1"/>
            <charset val="204"/>
          </rPr>
          <t>.</t>
        </r>
      </text>
    </comment>
    <comment ref="I22" authorId="1" shapeId="0">
      <text>
        <r>
          <rPr>
            <sz val="11"/>
            <color indexed="81"/>
            <rFont val="Times New Roman"/>
            <family val="1"/>
            <charset val="204"/>
          </rPr>
          <t xml:space="preserve">В графе 3 «На ________ 20__ г.» показывается стоимость активов, собственного капитала, обязательств на конец отчетного периода. </t>
        </r>
      </text>
    </comment>
    <comment ref="N22" authorId="1" shapeId="0">
      <text>
        <r>
          <rPr>
            <sz val="11"/>
            <color indexed="81"/>
            <rFont val="Times New Roman"/>
            <family val="1"/>
            <charset val="204"/>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23" authorId="1" shapeId="0">
      <text>
        <r>
          <rPr>
            <sz val="11"/>
            <color indexed="81"/>
            <rFont val="Times New Roman"/>
            <family val="1"/>
            <charset val="204"/>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1" shapeId="0">
      <text>
        <r>
          <rPr>
            <sz val="11"/>
            <color indexed="81"/>
            <rFont val="Times New Roman"/>
            <family val="1"/>
            <charset val="204"/>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1" shapeId="0">
      <text>
        <r>
          <rPr>
            <sz val="11"/>
            <color indexed="81"/>
            <rFont val="Times New Roman"/>
            <family val="1"/>
            <charset val="204"/>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1" shapeId="0">
      <text>
        <r>
          <rPr>
            <sz val="10.5"/>
            <color indexed="81"/>
            <rFont val="Times New Roman"/>
            <family val="1"/>
            <charset val="204"/>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1" shapeId="0">
      <text>
        <r>
          <rPr>
            <sz val="11"/>
            <color indexed="81"/>
            <rFont val="Times New Roman"/>
            <family val="1"/>
            <charset val="204"/>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1" shapeId="0">
      <text>
        <r>
          <rPr>
            <sz val="11"/>
            <color indexed="81"/>
            <rFont val="Times New Roman"/>
            <family val="1"/>
            <charset val="204"/>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1" shapeId="0">
      <text>
        <r>
          <rPr>
            <sz val="11"/>
            <color indexed="81"/>
            <rFont val="Times New Roman"/>
            <family val="1"/>
            <charset val="204"/>
          </rPr>
          <t>По статье «Отложенные налоговые активы» (строка 160) показывается сальдо по счету 09 «Отложенные налоговые активы».</t>
        </r>
      </text>
    </comment>
    <comment ref="U34" authorId="1" shapeId="0">
      <text>
        <r>
          <rPr>
            <sz val="11"/>
            <color indexed="81"/>
            <rFont val="Times New Roman"/>
            <family val="1"/>
            <charset val="204"/>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V34" authorId="1" shapeId="0">
      <text>
        <r>
          <rPr>
            <sz val="11"/>
            <color indexed="81"/>
            <rFont val="Times New Roman"/>
            <family val="1"/>
            <charset val="204"/>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U35" authorId="1" shapeId="0">
      <text>
        <r>
          <rPr>
            <sz val="11"/>
            <color indexed="81"/>
            <rFont val="Times New Roman"/>
            <family val="1"/>
            <charset val="204"/>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C37" authorId="1" shapeId="0">
      <text>
        <r>
          <rPr>
            <sz val="11"/>
            <color indexed="81"/>
            <rFont val="Times New Roman"/>
            <family val="1"/>
            <charset val="204"/>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U38" authorId="1" shapeId="0">
      <text>
        <r>
          <rPr>
            <sz val="11"/>
            <color indexed="81"/>
            <rFont val="Times New Roman"/>
            <family val="1"/>
            <charset val="204"/>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1" shapeId="0">
      <text>
        <r>
          <rPr>
            <sz val="11"/>
            <color indexed="81"/>
            <rFont val="Times New Roman"/>
            <family val="1"/>
            <charset val="204"/>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1" shapeId="0">
      <text>
        <r>
          <rPr>
            <sz val="11"/>
            <color indexed="81"/>
            <rFont val="Times New Roman"/>
            <family val="1"/>
            <charset val="204"/>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1" shapeId="0">
      <text>
        <r>
          <rPr>
            <sz val="11"/>
            <color indexed="81"/>
            <rFont val="Times New Roman"/>
            <family val="1"/>
            <charset val="204"/>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1" shapeId="0">
      <text>
        <r>
          <rPr>
            <sz val="10.5"/>
            <color indexed="81"/>
            <rFont val="Times New Roman"/>
            <family val="1"/>
            <charset val="204"/>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V43" authorId="0" shapeId="0">
      <text>
        <r>
          <rPr>
            <sz val="10.5"/>
            <color indexed="81"/>
            <rFont val="Times New Roman"/>
            <family val="1"/>
            <charset val="204"/>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U44" authorId="1" shapeId="0">
      <text>
        <r>
          <rPr>
            <sz val="11"/>
            <color indexed="81"/>
            <rFont val="Times New Roman"/>
            <family val="1"/>
            <charset val="204"/>
          </rPr>
          <t>По строке 215 «товары отгруженные» показываются остатки товаров отгруженных, учитываемых 
на счете 45 «Товары отгруженные».</t>
        </r>
      </text>
    </comment>
    <comment ref="U45" authorId="1" shapeId="0">
      <text>
        <r>
          <rPr>
            <sz val="11"/>
            <color indexed="81"/>
            <rFont val="Times New Roman"/>
            <family val="1"/>
            <charset val="204"/>
          </rPr>
          <t>По строке 216 «прочие запасы» показываются остатки запасов, не показанные по строкам 211-215.</t>
        </r>
      </text>
    </comment>
    <comment ref="U46" authorId="1" shapeId="0">
      <text>
        <r>
          <rPr>
            <sz val="11"/>
            <color indexed="81"/>
            <rFont val="Times New Roman"/>
            <family val="1"/>
            <charset val="204"/>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1" shapeId="0">
      <text>
        <r>
          <rPr>
            <sz val="11"/>
            <color indexed="81"/>
            <rFont val="Times New Roman"/>
            <family val="1"/>
            <charset val="204"/>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1" shapeId="0">
      <text>
        <r>
          <rPr>
            <sz val="11"/>
            <color indexed="81"/>
            <rFont val="Times New Roman"/>
            <family val="1"/>
            <charset val="204"/>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1" shapeId="0">
      <text>
        <r>
          <rPr>
            <sz val="11"/>
            <color indexed="81"/>
            <rFont val="Times New Roman"/>
            <family val="1"/>
            <charset val="204"/>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V49" authorId="1" shapeId="0">
      <text>
        <r>
          <rPr>
            <sz val="10.5"/>
            <color indexed="81"/>
            <rFont val="Times New Roman"/>
            <family val="1"/>
            <charset val="204"/>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U50" authorId="1" shapeId="0">
      <text>
        <r>
          <rPr>
            <sz val="10.5"/>
            <color indexed="81"/>
            <rFont val="Times New Roman"/>
            <family val="1"/>
            <charset val="204"/>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V50" authorId="1" shapeId="0">
      <text>
        <r>
          <rPr>
            <sz val="10.5"/>
            <color indexed="81"/>
            <rFont val="Times New Roman"/>
            <family val="1"/>
            <charset val="204"/>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U51" authorId="1" shapeId="0">
      <text>
        <r>
          <rPr>
            <sz val="10.5"/>
            <color indexed="81"/>
            <rFont val="Times New Roman"/>
            <family val="1"/>
            <charset val="204"/>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1" shapeId="0">
      <text>
        <r>
          <rPr>
            <sz val="11"/>
            <color indexed="81"/>
            <rFont val="Times New Roman"/>
            <family val="1"/>
            <charset val="204"/>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C60" authorId="1" shapeId="0">
      <text>
        <r>
          <rPr>
            <sz val="11"/>
            <color indexed="81"/>
            <rFont val="Times New Roman"/>
            <family val="1"/>
            <charset val="204"/>
          </rPr>
          <t>В разделе III «Собственный капитал» приводится информация 
о собственном капитале.</t>
        </r>
      </text>
    </comment>
    <comment ref="U61" authorId="1" shapeId="0">
      <text>
        <r>
          <rPr>
            <sz val="11"/>
            <color indexed="81"/>
            <rFont val="Times New Roman"/>
            <family val="1"/>
            <charset val="204"/>
          </rPr>
          <t>По статье «Уставный капитал» (строка 410) показывается остаток уставного капитала, учитываемого на счете 80 «Уставный капитал».</t>
        </r>
      </text>
    </comment>
    <comment ref="U62" authorId="1" shapeId="0">
      <text>
        <r>
          <rPr>
            <sz val="11"/>
            <color indexed="81"/>
            <rFont val="Times New Roman"/>
            <family val="1"/>
            <charset val="204"/>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charset val="204"/>
          </rPr>
          <t>Показатель этой статьи вычитается при подсчете итога по разделу III «Собственный капитал».</t>
        </r>
      </text>
    </comment>
    <comment ref="U63" authorId="1" shapeId="0">
      <text>
        <r>
          <rPr>
            <sz val="10.5"/>
            <color indexed="81"/>
            <rFont val="Times New Roman"/>
            <family val="1"/>
            <charset val="204"/>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charset val="204"/>
          </rPr>
          <t xml:space="preserve"> Показатель этой статьи вычитается при подсчете итога по разделу III «Собственный капитал».</t>
        </r>
      </text>
    </comment>
    <comment ref="U64" authorId="1" shapeId="0">
      <text>
        <r>
          <rPr>
            <sz val="11"/>
            <color indexed="81"/>
            <rFont val="Times New Roman"/>
            <family val="1"/>
            <charset val="204"/>
          </rPr>
          <t>По статье «Резервный капитал» (строка 440) показывается остаток резервного капитала, учитываемого 
на счете 82 «Резервный капитал».</t>
        </r>
      </text>
    </comment>
    <comment ref="U65" authorId="1" shapeId="0">
      <text>
        <r>
          <rPr>
            <sz val="11"/>
            <color indexed="81"/>
            <rFont val="Times New Roman"/>
            <family val="1"/>
            <charset val="204"/>
          </rPr>
          <t>По статье «Добавочный капитал» (строка 450) показывается остаток добавочного капитала, учитываемого 
на счете 83 «Добавочный капитал».</t>
        </r>
      </text>
    </comment>
    <comment ref="U66" authorId="1" shapeId="0">
      <text>
        <r>
          <rPr>
            <sz val="10.5"/>
            <color indexed="81"/>
            <rFont val="Times New Roman"/>
            <family val="1"/>
            <charset val="204"/>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charset val="204"/>
          </rPr>
          <t>Остаток непокрытого убытка, показанный по этой статье, вычитается при подсчете итога по разделу III «Собственный капитал».</t>
        </r>
      </text>
    </comment>
    <comment ref="U67" authorId="1" shapeId="0">
      <text>
        <r>
          <rPr>
            <sz val="11"/>
            <color indexed="81"/>
            <rFont val="Times New Roman"/>
            <family val="1"/>
            <charset val="204"/>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charset val="204"/>
          </rPr>
          <t xml:space="preserve">Остаток убытка отчетного периода, показанный по этой статье, вычитается при подсчете итога по разделу III «Собственный капитал». </t>
        </r>
        <r>
          <rPr>
            <b/>
            <i/>
            <sz val="11"/>
            <color indexed="81"/>
            <rFont val="Times New Roman"/>
            <family val="1"/>
            <charset val="204"/>
          </rPr>
          <t xml:space="preserve">
В годовом бухгалтерском балансе статья «Чистая прибыль (убыток) отчетного периода» (строка 470) не заполняется.</t>
        </r>
      </text>
    </comment>
    <comment ref="U68" authorId="1" shapeId="0">
      <text>
        <r>
          <rPr>
            <sz val="10.5"/>
            <color indexed="81"/>
            <rFont val="Times New Roman"/>
            <family val="1"/>
            <charset val="204"/>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1" shapeId="0">
      <text>
        <r>
          <rPr>
            <sz val="11"/>
            <color indexed="81"/>
            <rFont val="Times New Roman"/>
            <family val="1"/>
            <charset val="204"/>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1" shapeId="0">
      <text>
        <r>
          <rPr>
            <sz val="11"/>
            <color indexed="81"/>
            <rFont val="Times New Roman"/>
            <family val="1"/>
            <charset val="204"/>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1" shapeId="0">
      <text>
        <r>
          <rPr>
            <sz val="11"/>
            <color indexed="81"/>
            <rFont val="Times New Roman"/>
            <family val="1"/>
            <charset val="204"/>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1" shapeId="0">
      <text>
        <r>
          <rPr>
            <sz val="10.5"/>
            <color indexed="81"/>
            <rFont val="Times New Roman"/>
            <family val="1"/>
            <charset val="204"/>
          </rPr>
          <t>По статье «Отложенные налоговые обязательства» (строка 530) показывается сальдо по счету 65 «Отложенные налоговые обязательства».</t>
        </r>
      </text>
    </comment>
    <comment ref="U74" authorId="1" shapeId="0">
      <text>
        <r>
          <rPr>
            <sz val="11"/>
            <color indexed="81"/>
            <rFont val="Times New Roman"/>
            <family val="1"/>
            <charset val="204"/>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1" shapeId="0">
      <text>
        <r>
          <rPr>
            <sz val="11"/>
            <color indexed="81"/>
            <rFont val="Times New Roman"/>
            <family val="1"/>
            <charset val="204"/>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1" shapeId="0">
      <text>
        <r>
          <rPr>
            <sz val="10.5"/>
            <color indexed="81"/>
            <rFont val="Times New Roman"/>
            <family val="1"/>
            <charset val="204"/>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1" shapeId="0">
      <text>
        <r>
          <rPr>
            <sz val="11"/>
            <color indexed="81"/>
            <rFont val="Times New Roman"/>
            <family val="1"/>
            <charset val="204"/>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1" shapeId="0">
      <text>
        <r>
          <rPr>
            <sz val="11"/>
            <color indexed="81"/>
            <rFont val="Times New Roman"/>
            <family val="1"/>
            <charset val="204"/>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1" shapeId="0">
      <text>
        <r>
          <rPr>
            <sz val="11"/>
            <color indexed="81"/>
            <rFont val="Times New Roman"/>
            <family val="1"/>
            <charset val="204"/>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1" shapeId="0">
      <text>
        <r>
          <rPr>
            <sz val="11"/>
            <color indexed="81"/>
            <rFont val="Times New Roman"/>
            <family val="1"/>
            <charset val="204"/>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1" shapeId="0">
      <text>
        <r>
          <rPr>
            <sz val="11"/>
            <color indexed="81"/>
            <rFont val="Times New Roman"/>
            <family val="1"/>
            <charset val="204"/>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1" shapeId="0">
      <text>
        <r>
          <rPr>
            <sz val="11"/>
            <color indexed="81"/>
            <rFont val="Times New Roman"/>
            <family val="1"/>
            <charset val="204"/>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1" shapeId="0">
      <text>
        <r>
          <rPr>
            <sz val="11"/>
            <color indexed="81"/>
            <rFont val="Times New Roman"/>
            <family val="1"/>
            <charset val="204"/>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1" shapeId="0">
      <text>
        <r>
          <rPr>
            <sz val="11"/>
            <color indexed="81"/>
            <rFont val="Times New Roman"/>
            <family val="1"/>
            <charset val="204"/>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1" shapeId="0">
      <text>
        <r>
          <rPr>
            <sz val="11"/>
            <color indexed="81"/>
            <rFont val="Times New Roman"/>
            <family val="1"/>
            <charset val="204"/>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1" shapeId="0">
      <text>
        <r>
          <rPr>
            <sz val="11"/>
            <color indexed="81"/>
            <rFont val="Times New Roman"/>
            <family val="1"/>
            <charset val="204"/>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1" shapeId="0">
      <text>
        <r>
          <rPr>
            <sz val="11"/>
            <color indexed="81"/>
            <rFont val="Times New Roman"/>
            <family val="1"/>
            <charset val="204"/>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1" shapeId="0">
      <text>
        <r>
          <rPr>
            <sz val="11"/>
            <color indexed="81"/>
            <rFont val="Times New Roman"/>
            <family val="1"/>
            <charset val="204"/>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1" shapeId="0">
      <text>
        <r>
          <rPr>
            <sz val="11"/>
            <color indexed="81"/>
            <rFont val="Times New Roman"/>
            <family val="1"/>
            <charset val="204"/>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1" shapeId="0">
      <text>
        <r>
          <rPr>
            <sz val="11"/>
            <color indexed="81"/>
            <rFont val="Times New Roman"/>
            <family val="1"/>
            <charset val="204"/>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1" shapeId="0">
      <text>
        <r>
          <rPr>
            <sz val="11"/>
            <color indexed="81"/>
            <rFont val="Times New Roman"/>
            <family val="1"/>
            <charset val="204"/>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1" shapeId="0">
      <text>
        <r>
          <rPr>
            <sz val="11"/>
            <color indexed="81"/>
            <rFont val="Times New Roman"/>
            <family val="1"/>
            <charset val="204"/>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List>
</comments>
</file>

<file path=xl/sharedStrings.xml><?xml version="1.0" encoding="utf-8"?>
<sst xmlns="http://schemas.openxmlformats.org/spreadsheetml/2006/main" count="159" uniqueCount="142">
  <si>
    <t>Приложение 1
к Национальному стандарту бухгалтерского учета и отчетности «Индивидуальная бухгалтерская отчетность» 
12.12.2016 № 104</t>
  </si>
  <si>
    <r>
      <t>Заполнение форм начинается с указания периода, за который оформляется отчетность.</t>
    </r>
    <r>
      <rPr>
        <b/>
        <sz val="11"/>
        <rFont val="Times New Roman"/>
        <family val="1"/>
        <charset val="204"/>
      </rPr>
      <t xml:space="preserve"> 
</t>
    </r>
    <r>
      <rPr>
        <b/>
        <sz val="11"/>
        <color indexed="13"/>
        <rFont val="Times New Roman"/>
        <family val="1"/>
        <charset val="204"/>
      </rPr>
      <t>Для этого,  в ячейку слева, окрашенную в желтый цвет, введите дату начала отчетного периода, за который заполняется баланс.</t>
    </r>
  </si>
  <si>
    <t>Форма</t>
  </si>
  <si>
    <t>БУХГАЛТЕРСКИЙ БАЛАНС</t>
  </si>
  <si>
    <t>на</t>
  </si>
  <si>
    <t>В ячейку слева, окрашенную в бледно-зеленый цвет, введите дату окончания отчетного периода, за который заполняется баланс.</t>
  </si>
  <si>
    <t>Организация</t>
  </si>
  <si>
    <t>Открытое акционерное общество "Автобусный парк г.Барановичи"</t>
  </si>
  <si>
    <t>Учетный номер плательщика</t>
  </si>
  <si>
    <t>Вид экономической деятельности</t>
  </si>
  <si>
    <t>Пассажирские перевозки</t>
  </si>
  <si>
    <t>Организационно-правовая форма</t>
  </si>
  <si>
    <t>Открытое акционерное общество</t>
  </si>
  <si>
    <t>Орган управления</t>
  </si>
  <si>
    <t>Брестский областной исполнительный комитет</t>
  </si>
  <si>
    <t>Единица измерения</t>
  </si>
  <si>
    <t>тыс.рублей</t>
  </si>
  <si>
    <t>Адрес</t>
  </si>
  <si>
    <t>225417 Брестская обл., г.Барановичи, ул.Тельмана 102-2</t>
  </si>
  <si>
    <t>Дата утверждения</t>
  </si>
  <si>
    <t>Дата отправки</t>
  </si>
  <si>
    <t>Дата принятия</t>
  </si>
  <si>
    <t>Активы</t>
  </si>
  <si>
    <t>Код строки</t>
  </si>
  <si>
    <t>На</t>
  </si>
  <si>
    <t>На </t>
  </si>
  <si>
    <t>I. ДОЛГОСРОЧНЫЕ АКТИВЫ</t>
  </si>
  <si>
    <t>Основные средства</t>
  </si>
  <si>
    <t>01 ,02</t>
  </si>
  <si>
    <t>Нематериальные активы</t>
  </si>
  <si>
    <t>04, 05</t>
  </si>
  <si>
    <t>Доходные вложения в материальные активы</t>
  </si>
  <si>
    <t>03, 02</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</si>
  <si>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</si>
  <si>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</si>
  <si>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</si>
  <si>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</si>
  <si>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Вложения в долгосрочные активы</t>
  </si>
  <si>
    <t>08, 07</t>
  </si>
  <si>
    <t>Долгосрочные финансовые вложения</t>
  </si>
  <si>
    <t>06</t>
  </si>
  <si>
    <t>Отложенные налоговые активы</t>
  </si>
  <si>
    <t>09</t>
  </si>
  <si>
    <t>Долгосрочная дебиторская задолженность</t>
  </si>
  <si>
    <t>60, 62, 76</t>
  </si>
  <si>
    <t>63</t>
  </si>
  <si>
    <t>Прочие долгосрочные активы</t>
  </si>
  <si>
    <t>97</t>
  </si>
  <si>
    <t>ИТОГО по разделу I</t>
  </si>
  <si>
    <t>II. КРАТКОСРОЧНЫЕ АКТИВЫ</t>
  </si>
  <si>
    <t>Запасы</t>
  </si>
  <si>
    <t xml:space="preserve">    материалы</t>
  </si>
  <si>
    <t>10, 15, 16</t>
  </si>
  <si>
    <t xml:space="preserve">    животные на выращивании и откорме</t>
  </si>
  <si>
    <t>11</t>
  </si>
  <si>
    <t xml:space="preserve">    незавершенное производство</t>
  </si>
  <si>
    <t>20, 21, 23, 29</t>
  </si>
  <si>
    <t xml:space="preserve">    готовая продукция и товары</t>
  </si>
  <si>
    <t>43, 41, 44</t>
  </si>
  <si>
    <t>42</t>
  </si>
  <si>
    <t xml:space="preserve">    товары отгруженные</t>
  </si>
  <si>
    <t>45</t>
  </si>
  <si>
    <t xml:space="preserve">    прочие запасы</t>
  </si>
  <si>
    <t>Долгосрочные активы, предназначенные для реализации</t>
  </si>
  <si>
    <t>47</t>
  </si>
  <si>
    <t>Расходы будущих периодов</t>
  </si>
  <si>
    <t>Налог на добавленную стоимость по приобретенным товарам, работам, услугам</t>
  </si>
  <si>
    <t>18</t>
  </si>
  <si>
    <t>Краткосрочная дебиторская задолженность</t>
  </si>
  <si>
    <t>Краткосрочные финансовые вложения</t>
  </si>
  <si>
    <t>58, 06</t>
  </si>
  <si>
    <t>59</t>
  </si>
  <si>
    <t>Денежные средства и эквиваленты денежных средств</t>
  </si>
  <si>
    <t>50, 51, 52, 55, 57, 58</t>
  </si>
  <si>
    <t>Прочие краткосрочные активы</t>
  </si>
  <si>
    <t>94</t>
  </si>
  <si>
    <t>ИТОГО по разделу II</t>
  </si>
  <si>
    <t>БАЛАНС</t>
  </si>
  <si>
    <t>Собственный капитал и обязательства</t>
  </si>
  <si>
    <t>III. СОБСТВЕННЫЙ КАПИТАЛ</t>
  </si>
  <si>
    <t>Уставный капитал</t>
  </si>
  <si>
    <t>80</t>
  </si>
  <si>
    <t>Неоплаченная часть уставного капитала</t>
  </si>
  <si>
    <t>75 (75-1)</t>
  </si>
  <si>
    <t>Собственные акции (доли в уставном капитале)</t>
  </si>
  <si>
    <t>81</t>
  </si>
  <si>
    <t>Резервный капитал</t>
  </si>
  <si>
    <t>82</t>
  </si>
  <si>
    <t>Добавочный капитал</t>
  </si>
  <si>
    <t>83</t>
  </si>
  <si>
    <t>Нераспределенная прибыль (непокрытый убыток)</t>
  </si>
  <si>
    <t>84</t>
  </si>
  <si>
    <t>Чистая прибыль (убыток) отчетного периода</t>
  </si>
  <si>
    <t>99</t>
  </si>
  <si>
    <t>Целевое финансирование</t>
  </si>
  <si>
    <t>86</t>
  </si>
  <si>
    <t>ИТОГО по разделу III</t>
  </si>
  <si>
    <t>IV. ДОЛГОСРОЧНЫЕ ОБЯЗАТЕЛЬСТВА</t>
  </si>
  <si>
    <t>Долгосрочные кредиты и займы</t>
  </si>
  <si>
    <t>67</t>
  </si>
  <si>
    <t>Долгосрочные обязательства по лизинговым платежам</t>
  </si>
  <si>
    <t>76</t>
  </si>
  <si>
    <t>Отложенные налоговые обязательства</t>
  </si>
  <si>
    <t>65</t>
  </si>
  <si>
    <t>Доходы будущих периодов</t>
  </si>
  <si>
    <t>98</t>
  </si>
  <si>
    <t>Резервы предстоящих платежей</t>
  </si>
  <si>
    <t>96</t>
  </si>
  <si>
    <t>Прочие долгосрочные обязательства</t>
  </si>
  <si>
    <t>ИТОГО по разделу IV</t>
  </si>
  <si>
    <t>V. КРАТКОСРОЧНЫЕ ОБЯЗАТЕЛЬСТВА</t>
  </si>
  <si>
    <t>Краткосрочные кредиты и займы</t>
  </si>
  <si>
    <t>66</t>
  </si>
  <si>
    <t>Краткосрочная часть долгосрочных обязательств</t>
  </si>
  <si>
    <t>Краткосрочная кредиторская задолженность</t>
  </si>
  <si>
    <t xml:space="preserve">    поставщикам, подрядчикам, исполнителям</t>
  </si>
  <si>
    <t>60</t>
  </si>
  <si>
    <t xml:space="preserve">    по авансам полученным</t>
  </si>
  <si>
    <t>62</t>
  </si>
  <si>
    <t xml:space="preserve">    по налогам и сборам</t>
  </si>
  <si>
    <t>68</t>
  </si>
  <si>
    <t xml:space="preserve">    по социальному страхованию и обеспечению</t>
  </si>
  <si>
    <t>69</t>
  </si>
  <si>
    <t xml:space="preserve">    по оплате труда</t>
  </si>
  <si>
    <t>70, 76</t>
  </si>
  <si>
    <t xml:space="preserve">    по лизинговым платежам</t>
  </si>
  <si>
    <t xml:space="preserve">    собственнику имущества (учредителям, участникам)</t>
  </si>
  <si>
    <t>70, 75</t>
  </si>
  <si>
    <t xml:space="preserve">    прочим кредиторам</t>
  </si>
  <si>
    <t>66, 67, 71, 73</t>
  </si>
  <si>
    <t>Обязательства, предназначенные для реализации</t>
  </si>
  <si>
    <t>Прочие краткосрочные обязательства</t>
  </si>
  <si>
    <t>ИТОГО по разделу V</t>
  </si>
  <si>
    <t>Руководитель</t>
  </si>
  <si>
    <t>И.М.Шестак</t>
  </si>
  <si>
    <t>           </t>
  </si>
  <si>
    <t>(подпись)</t>
  </si>
  <si>
    <t>(инициалы, фамилия)</t>
  </si>
  <si>
    <t>Главный бухгалтер</t>
  </si>
  <si>
    <t>С.И.Осовец</t>
  </si>
  <si>
    <t>31 декабря 2022 года</t>
  </si>
  <si>
    <t>31 декабря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</si>
</sst>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FC19]d\ mmmm\ yyyy\ &quot;г.&quot;"/>
    <numFmt numFmtId="165" formatCode="00"/>
    <numFmt numFmtId="166" formatCode="#,##0.0"/>
    <numFmt numFmtId="167" formatCode="_-* #,##0.00&quot;р.&quot;_-;\-* #,##0.00&quot;р.&quot;_-;_-* &quot;-&quot;??&quot;р.&quot;_-;_-@_-"/>
    <numFmt numFmtId="168" formatCode="[$-FC19]d\ mmmm"/>
    <numFmt numFmtId="169" formatCode="[$-F800]dddd\,\ mmmm\ dd\,\ yyyy"/>
    <numFmt numFmtId="170" formatCode="[$-FC19]\ yyyy\ &quot;г.&quot;"/>
    <numFmt numFmtId="171" formatCode="_(* #,##0_);\(* \-#,##0\);_(* &quot;-&quot;??_);_(@_)"/>
    <numFmt numFmtId="172" formatCode="_(#,##0_);\(#,##0\);_(* &quot;-&quot;??_);_(@_)"/>
    <numFmt numFmtId="173" formatCode="_(#,##0_);\(\-#,##0\);_(* &quot;-&quot;??_);_(@_)"/>
    <numFmt numFmtId="174" formatCode="\(#,##0\);\(#,##0\);_(* &quot;-&quot;??_);_(@_)"/>
  </numFmts>
  <fonts count="23" x14ac:knownFonts="1">
    <font>
      <sz val="11"/>
      <name val="Times New Roman"/>
      <charset val="204"/>
    </font>
    <font>
      <sz val="11"/>
      <name val="Times New Roman"/>
      <charset val="204"/>
    </font>
    <font>
      <i/>
      <sz val="9"/>
      <color indexed="18"/>
      <name val="Times New Roman"/>
      <family val="1"/>
      <charset val="204"/>
    </font>
    <font>
      <sz val="11"/>
      <name val="Times New Roman"/>
      <family val="1"/>
      <charset val="204"/>
    </font>
    <font>
      <sz val="10.5"/>
      <name val="Times New Roman"/>
      <family val="1"/>
      <charset val="204"/>
    </font>
    <font>
      <b/>
      <sz val="11"/>
      <color indexed="10"/>
      <name val="Times New Roman"/>
      <family val="1"/>
      <charset val="204"/>
    </font>
    <font>
      <b/>
      <sz val="11"/>
      <name val="Times New Roman"/>
      <family val="1"/>
      <charset val="204"/>
    </font>
    <font>
      <b/>
      <sz val="11"/>
      <color indexed="13"/>
      <name val="Times New Roman"/>
      <family val="1"/>
      <charset val="204"/>
    </font>
    <font>
      <b/>
      <sz val="11"/>
      <color indexed="18"/>
      <name val="Times New Roman"/>
      <family val="1"/>
      <charset val="204"/>
    </font>
    <font>
      <b/>
      <sz val="11"/>
      <color indexed="17"/>
      <name val="Times New Roman"/>
      <family val="1"/>
      <charset val="204"/>
    </font>
    <font>
      <b/>
      <sz val="10.5"/>
      <color indexed="10"/>
      <name val="Times New Roman"/>
      <family val="1"/>
      <charset val="204"/>
    </font>
    <font>
      <sz val="12"/>
      <name val="Times New Roman"/>
      <family val="1"/>
      <charset val="204"/>
    </font>
    <font>
      <b/>
      <sz val="12"/>
      <name val="Times New Roman"/>
      <family val="1"/>
      <charset val="204"/>
    </font>
    <font>
      <b/>
      <sz val="12"/>
      <color indexed="10"/>
      <name val="Times New Roman"/>
      <family val="1"/>
      <charset val="204"/>
    </font>
    <font>
      <sz val="1"/>
      <name val="Times New Roman"/>
      <family val="1"/>
      <charset val="204"/>
    </font>
    <font>
      <sz val="11"/>
      <color indexed="10"/>
      <name val="Times New Roman"/>
      <family val="1"/>
      <charset val="204"/>
    </font>
    <font>
      <i/>
      <sz val="9"/>
      <name val="Times New Roman"/>
      <family val="1"/>
      <charset val="204"/>
    </font>
    <font>
      <sz val="11"/>
      <color indexed="81"/>
      <name val="Times New Roman"/>
      <family val="1"/>
      <charset val="204"/>
    </font>
    <font>
      <b/>
      <i/>
      <sz val="11"/>
      <color indexed="18"/>
      <name val="Times New Roman"/>
      <family val="1"/>
      <charset val="204"/>
    </font>
    <font>
      <b/>
      <i/>
      <sz val="11"/>
      <color indexed="10"/>
      <name val="Times New Roman"/>
      <family val="1"/>
      <charset val="204"/>
    </font>
    <font>
      <sz val="10.5"/>
      <color indexed="81"/>
      <name val="Times New Roman"/>
      <family val="1"/>
      <charset val="204"/>
    </font>
    <font>
      <b/>
      <i/>
      <sz val="10.5"/>
      <color indexed="18"/>
      <name val="Times New Roman"/>
      <family val="1"/>
      <charset val="204"/>
    </font>
    <font>
      <b/>
      <i/>
      <sz val="11"/>
      <color indexed="81"/>
      <name val="Times New Roman"/>
      <family val="1"/>
      <charset val="204"/>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bottom style="thin">
        <color indexed="48"/>
      </bottom>
      <diagonal/>
    </border>
    <border>
      <left style="thin">
        <color indexed="48"/>
      </left>
      <right style="thin">
        <color indexed="48"/>
      </right>
      <top style="thin">
        <color indexed="48"/>
      </top>
      <bottom style="thin">
        <color indexed="64"/>
      </bottom>
      <diagonal/>
    </border>
    <border>
      <left style="thin">
        <color indexed="48"/>
      </left>
      <right style="thin">
        <color indexed="48"/>
      </right>
      <top style="thin">
        <color indexed="64"/>
      </top>
      <bottom style="thin">
        <color indexed="48"/>
      </bottom>
      <diagonal/>
    </border>
    <border>
      <left style="thin">
        <color indexed="48"/>
      </left>
      <right/>
      <top style="thin">
        <color indexed="48"/>
      </top>
      <bottom style="thin">
        <color indexed="48"/>
      </bottom>
      <diagonal/>
    </border>
    <border>
      <left/>
      <right style="thin">
        <color indexed="48"/>
      </right>
      <top style="thin">
        <color indexed="48"/>
      </top>
      <bottom style="thin">
        <color indexed="48"/>
      </bottom>
      <diagonal/>
    </border>
  </borders>
  <cellStyleXfs count="2">
    <xf numFmtId="0" fontId="0" fillId="0" borderId="0"/>
    <xf numFmtId="167" fontId="1" fillId="0" borderId="0" applyFont="0" applyFill="0" applyBorder="0" applyAlignment="0" applyProtection="0"/>
  </cellStyleXfs>
  <cellXfs count="179">
    <xf numFmtId="0" fontId="0" fillId="0" borderId="0" xfId="0"/>
    <xf numFmtId="0" fontId="1" fillId="2" borderId="0" xfId="0" applyFont="1" applyFill="1"/>
    <xf numFmtId="0" fontId="2" fillId="3" borderId="0" xfId="0" applyFont="1" applyFill="1" applyAlignment="1">
      <alignment horizontal="right"/>
    </xf>
    <xf numFmtId="0" fontId="2" fillId="3" borderId="0" xfId="0" applyFont="1" applyFill="1" applyAlignment="1">
      <alignment horizontal="right" vertical="top" wrapText="1"/>
    </xf>
    <xf numFmtId="0" fontId="2" fillId="2" borderId="0" xfId="0" applyFont="1" applyFill="1" applyAlignment="1">
      <alignment horizontal="right"/>
    </xf>
    <xf numFmtId="0" fontId="3" fillId="3" borderId="0" xfId="0" applyFont="1" applyFill="1"/>
    <xf numFmtId="0" fontId="3" fillId="3" borderId="0" xfId="0" applyFont="1" applyFill="1" applyAlignment="1">
      <alignment wrapText="1"/>
    </xf>
    <xf numFmtId="0" fontId="4" fillId="3" borderId="0" xfId="0" applyFont="1" applyFill="1" applyAlignment="1">
      <alignment horizontal="left" vertical="top" wrapText="1"/>
    </xf>
    <xf numFmtId="0" fontId="3" fillId="2" borderId="0" xfId="0" applyFont="1" applyFill="1"/>
    <xf numFmtId="0" fontId="5" fillId="2" borderId="0" xfId="0" applyFont="1" applyFill="1" applyAlignment="1">
      <alignment horizontal="left" wrapText="1"/>
    </xf>
    <xf numFmtId="0" fontId="6" fillId="2" borderId="0" xfId="0" applyFont="1" applyFill="1" applyAlignment="1">
      <alignment horizontal="left"/>
    </xf>
    <xf numFmtId="0" fontId="3" fillId="3" borderId="0" xfId="0" applyFont="1" applyFill="1" applyAlignment="1">
      <alignment horizontal="right"/>
    </xf>
    <xf numFmtId="0" fontId="8" fillId="3" borderId="0" xfId="0" applyFont="1" applyFill="1" applyAlignment="1">
      <alignment horizontal="center" wrapText="1"/>
    </xf>
    <xf numFmtId="14" fontId="1" fillId="4" borderId="0" xfId="0" applyNumberFormat="1" applyFont="1" applyFill="1" applyAlignment="1">
      <alignment horizontal="center"/>
    </xf>
    <xf numFmtId="0" fontId="3" fillId="3" borderId="0" xfId="0" applyFont="1" applyFill="1" applyAlignment="1">
      <alignment horizontal="right" wrapText="1"/>
    </xf>
    <xf numFmtId="164" fontId="3" fillId="3" borderId="1" xfId="0" applyNumberFormat="1" applyFont="1" applyFill="1" applyBorder="1" applyAlignment="1">
      <alignment horizontal="center" wrapText="1"/>
    </xf>
    <xf numFmtId="0" fontId="3" fillId="3" borderId="0" xfId="0" applyFont="1" applyFill="1" applyAlignment="1">
      <alignment horizontal="center" wrapText="1"/>
    </xf>
    <xf numFmtId="14" fontId="3" fillId="5" borderId="0" xfId="0" applyNumberFormat="1" applyFont="1" applyFill="1" applyAlignment="1">
      <alignment horizontal="center"/>
    </xf>
    <xf numFmtId="1" fontId="9" fillId="2" borderId="0" xfId="0" applyNumberFormat="1" applyFont="1" applyFill="1" applyAlignment="1">
      <alignment horizontal="left" vertical="top" wrapText="1"/>
    </xf>
    <xf numFmtId="0" fontId="3" fillId="3" borderId="1" xfId="0" applyFont="1" applyFill="1" applyBorder="1" applyAlignment="1">
      <alignment wrapText="1"/>
    </xf>
    <xf numFmtId="0" fontId="3" fillId="3" borderId="0" xfId="0" applyFont="1" applyFill="1" applyBorder="1" applyAlignment="1">
      <alignmen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0" fillId="6" borderId="2" xfId="0" applyFill="1" applyBorder="1" applyAlignment="1">
      <alignment horizontal="left" wrapText="1"/>
    </xf>
    <xf numFmtId="0" fontId="1" fillId="6" borderId="3" xfId="0" applyFont="1" applyFill="1" applyBorder="1" applyAlignment="1">
      <alignment horizontal="left" wrapText="1"/>
    </xf>
    <xf numFmtId="0" fontId="1" fillId="6" borderId="4" xfId="0" applyFont="1" applyFill="1" applyBorder="1" applyAlignment="1">
      <alignment horizontal="left" wrapText="1"/>
    </xf>
    <xf numFmtId="165" fontId="3" fillId="2" borderId="0" xfId="0" applyNumberFormat="1" applyFont="1" applyFill="1" applyAlignment="1"/>
    <xf numFmtId="0" fontId="1" fillId="6" borderId="2" xfId="0" applyFont="1" applyFill="1" applyBorder="1" applyAlignment="1">
      <alignment horizontal="left" wrapText="1"/>
    </xf>
    <xf numFmtId="0" fontId="3" fillId="2" borderId="0" xfId="0" applyFont="1" applyFill="1" applyAlignment="1"/>
    <xf numFmtId="14" fontId="3" fillId="6" borderId="2" xfId="0" applyNumberFormat="1" applyFont="1" applyFill="1" applyBorder="1" applyAlignment="1">
      <alignment horizontal="center" wrapText="1"/>
    </xf>
    <xf numFmtId="14" fontId="3" fillId="6" borderId="3" xfId="0" applyNumberFormat="1" applyFont="1" applyFill="1" applyBorder="1" applyAlignment="1">
      <alignment horizontal="center" wrapText="1"/>
    </xf>
    <xf numFmtId="14" fontId="3" fillId="6" borderId="4" xfId="0" applyNumberFormat="1" applyFont="1" applyFill="1" applyBorder="1" applyAlignment="1">
      <alignment horizontal="center" wrapText="1"/>
    </xf>
    <xf numFmtId="166" fontId="3" fillId="2" borderId="0" xfId="0" applyNumberFormat="1" applyFont="1" applyFill="1" applyAlignment="1">
      <alignment horizontal="center"/>
    </xf>
    <xf numFmtId="0" fontId="3" fillId="5" borderId="5" xfId="1" applyNumberFormat="1" applyFont="1" applyFill="1" applyBorder="1" applyAlignment="1">
      <alignment horizontal="center" vertical="top" wrapText="1"/>
    </xf>
    <xf numFmtId="0" fontId="3" fillId="5" borderId="6" xfId="1" applyNumberFormat="1" applyFont="1" applyFill="1" applyBorder="1" applyAlignment="1">
      <alignment horizontal="center" vertical="top" wrapText="1"/>
    </xf>
    <xf numFmtId="0" fontId="3" fillId="5" borderId="7" xfId="1" applyNumberFormat="1" applyFont="1" applyFill="1" applyBorder="1" applyAlignment="1">
      <alignment horizontal="center" vertical="top" wrapText="1"/>
    </xf>
    <xf numFmtId="0" fontId="3" fillId="5" borderId="8" xfId="0" applyFont="1" applyFill="1" applyBorder="1" applyAlignment="1">
      <alignment horizontal="center" vertical="top" wrapText="1"/>
    </xf>
    <xf numFmtId="0" fontId="4" fillId="5" borderId="5" xfId="0" applyFont="1" applyFill="1" applyBorder="1" applyAlignment="1">
      <alignment horizontal="right" wrapText="1"/>
    </xf>
    <xf numFmtId="168" fontId="4" fillId="5" borderId="3" xfId="0" applyNumberFormat="1" applyFont="1" applyFill="1" applyBorder="1" applyAlignment="1">
      <alignment horizontal="center" wrapText="1"/>
    </xf>
    <xf numFmtId="168" fontId="4" fillId="5" borderId="7" xfId="0" applyNumberFormat="1" applyFont="1" applyFill="1" applyBorder="1" applyAlignment="1">
      <alignment wrapText="1"/>
    </xf>
    <xf numFmtId="0" fontId="1" fillId="5" borderId="5" xfId="0" applyFont="1" applyFill="1" applyBorder="1" applyAlignment="1">
      <alignment wrapText="1"/>
    </xf>
    <xf numFmtId="169" fontId="4" fillId="5" borderId="6" xfId="0" applyNumberFormat="1" applyFont="1" applyFill="1" applyBorder="1" applyAlignment="1">
      <alignment horizontal="left" wrapText="1"/>
    </xf>
    <xf numFmtId="169" fontId="4" fillId="5" borderId="7" xfId="0" applyNumberFormat="1" applyFont="1" applyFill="1" applyBorder="1" applyAlignment="1">
      <alignment horizontal="left" wrapText="1"/>
    </xf>
    <xf numFmtId="0" fontId="3" fillId="5" borderId="9" xfId="1" applyNumberFormat="1" applyFont="1" applyFill="1" applyBorder="1" applyAlignment="1">
      <alignment horizontal="center" vertical="top" wrapText="1"/>
    </xf>
    <xf numFmtId="0" fontId="3" fillId="5" borderId="1" xfId="1" applyNumberFormat="1" applyFont="1" applyFill="1" applyBorder="1" applyAlignment="1">
      <alignment horizontal="center" vertical="top" wrapText="1"/>
    </xf>
    <xf numFmtId="0" fontId="3" fillId="5" borderId="10" xfId="1" applyNumberFormat="1" applyFont="1" applyFill="1" applyBorder="1" applyAlignment="1">
      <alignment horizontal="center" vertical="top" wrapText="1"/>
    </xf>
    <xf numFmtId="0" fontId="3" fillId="5" borderId="11" xfId="0" applyFont="1" applyFill="1" applyBorder="1" applyAlignment="1">
      <alignment horizontal="center" vertical="top" wrapText="1"/>
    </xf>
    <xf numFmtId="170" fontId="4" fillId="5" borderId="9" xfId="0" applyNumberFormat="1" applyFont="1" applyFill="1" applyBorder="1" applyAlignment="1">
      <alignment horizontal="center" wrapText="1"/>
    </xf>
    <xf numFmtId="170" fontId="4" fillId="5" borderId="1" xfId="0" applyNumberFormat="1" applyFont="1" applyFill="1" applyBorder="1" applyAlignment="1">
      <alignment horizontal="center" wrapText="1"/>
    </xf>
    <xf numFmtId="170" fontId="4" fillId="5" borderId="10" xfId="0" applyNumberFormat="1" applyFont="1" applyFill="1" applyBorder="1" applyAlignment="1">
      <alignment horizontal="center" wrapText="1"/>
    </xf>
    <xf numFmtId="0" fontId="1" fillId="5" borderId="9" xfId="0" applyFont="1" applyFill="1" applyBorder="1" applyAlignment="1">
      <alignment horizontal="right" wrapText="1"/>
    </xf>
    <xf numFmtId="0" fontId="1" fillId="5" borderId="1" xfId="0" applyFont="1" applyFill="1" applyBorder="1" applyAlignment="1">
      <alignment horizontal="right" wrapText="1"/>
    </xf>
    <xf numFmtId="0" fontId="1" fillId="5" borderId="1" xfId="0" applyFont="1" applyFill="1" applyBorder="1" applyAlignment="1">
      <alignment horizontal="left" wrapText="1"/>
    </xf>
    <xf numFmtId="0" fontId="1" fillId="5" borderId="1" xfId="0" applyFont="1" applyFill="1" applyBorder="1" applyAlignment="1">
      <alignment wrapText="1"/>
    </xf>
    <xf numFmtId="0" fontId="1" fillId="5" borderId="10" xfId="0" applyFont="1" applyFill="1" applyBorder="1" applyAlignment="1">
      <alignment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6" fillId="3" borderId="3" xfId="0" applyFont="1" applyFill="1" applyBorder="1" applyAlignment="1">
      <alignment wrapText="1"/>
    </xf>
    <xf numFmtId="171" fontId="6" fillId="3" borderId="3" xfId="0" applyNumberFormat="1" applyFont="1" applyFill="1" applyBorder="1" applyAlignment="1">
      <alignment horizontal="center" wrapText="1"/>
    </xf>
    <xf numFmtId="171" fontId="6" fillId="3" borderId="4" xfId="0" applyNumberFormat="1" applyFont="1" applyFill="1" applyBorder="1" applyAlignment="1">
      <alignment horizontal="center" wrapText="1"/>
    </xf>
    <xf numFmtId="3" fontId="3" fillId="2" borderId="0" xfId="0" applyNumberFormat="1" applyFont="1" applyFill="1"/>
    <xf numFmtId="0" fontId="3" fillId="3" borderId="9" xfId="0" applyFont="1" applyFill="1" applyBorder="1" applyAlignment="1">
      <alignment horizontal="left" wrapText="1"/>
    </xf>
    <xf numFmtId="0" fontId="3" fillId="3" borderId="1" xfId="0" applyFont="1" applyFill="1" applyBorder="1" applyAlignment="1">
      <alignment horizontal="left" wrapText="1"/>
    </xf>
    <xf numFmtId="0" fontId="3" fillId="3" borderId="10" xfId="0" applyFont="1" applyFill="1" applyBorder="1" applyAlignment="1">
      <alignment horizontal="left" wrapText="1"/>
    </xf>
    <xf numFmtId="0" fontId="3" fillId="3" borderId="11" xfId="0" applyFont="1" applyFill="1" applyBorder="1" applyAlignment="1">
      <alignment horizontal="center" wrapText="1"/>
    </xf>
    <xf numFmtId="172" fontId="1" fillId="7" borderId="2" xfId="0" applyNumberFormat="1" applyFont="1" applyFill="1" applyBorder="1" applyAlignment="1">
      <alignment horizontal="right" wrapText="1"/>
    </xf>
    <xf numFmtId="172" fontId="1" fillId="7" borderId="3" xfId="0" applyNumberFormat="1" applyFont="1" applyFill="1" applyBorder="1" applyAlignment="1">
      <alignment horizontal="right" wrapText="1"/>
    </xf>
    <xf numFmtId="172" fontId="1" fillId="7" borderId="4" xfId="0" applyNumberFormat="1" applyFont="1" applyFill="1" applyBorder="1" applyAlignment="1">
      <alignment horizontal="right" wrapText="1"/>
    </xf>
    <xf numFmtId="172" fontId="3" fillId="6" borderId="2" xfId="0" applyNumberFormat="1" applyFont="1" applyFill="1" applyBorder="1" applyAlignment="1">
      <alignment horizontal="right" wrapText="1"/>
    </xf>
    <xf numFmtId="172" fontId="3" fillId="6" borderId="3" xfId="0" applyNumberFormat="1" applyFont="1" applyFill="1" applyBorder="1" applyAlignment="1">
      <alignment horizontal="right" wrapText="1"/>
    </xf>
    <xf numFmtId="172" fontId="3" fillId="6" borderId="4" xfId="0" applyNumberFormat="1" applyFont="1" applyFill="1" applyBorder="1" applyAlignment="1">
      <alignment horizontal="right" wrapText="1"/>
    </xf>
    <xf numFmtId="49" fontId="10" fillId="2" borderId="12" xfId="0" applyNumberFormat="1" applyFont="1" applyFill="1" applyBorder="1" applyAlignment="1">
      <alignment horizontal="center"/>
    </xf>
    <xf numFmtId="0" fontId="3" fillId="3" borderId="13" xfId="0" applyFont="1" applyFill="1" applyBorder="1" applyAlignment="1">
      <alignment horizontal="center" wrapText="1"/>
    </xf>
    <xf numFmtId="0" fontId="3" fillId="3" borderId="5" xfId="0" applyFont="1" applyFill="1" applyBorder="1" applyAlignment="1">
      <alignment horizontal="left" wrapText="1"/>
    </xf>
    <xf numFmtId="0" fontId="3" fillId="3" borderId="6" xfId="0" applyFont="1" applyFill="1" applyBorder="1" applyAlignment="1">
      <alignment horizontal="left" wrapText="1"/>
    </xf>
    <xf numFmtId="0" fontId="3" fillId="3" borderId="7" xfId="0" applyFont="1" applyFill="1" applyBorder="1" applyAlignment="1">
      <alignment horizontal="left" wrapText="1"/>
    </xf>
    <xf numFmtId="0" fontId="3" fillId="3" borderId="8" xfId="0" applyFont="1" applyFill="1" applyBorder="1" applyAlignment="1">
      <alignment horizontal="center" wrapText="1"/>
    </xf>
    <xf numFmtId="172" fontId="3" fillId="3" borderId="5" xfId="0" applyNumberFormat="1" applyFont="1" applyFill="1" applyBorder="1" applyAlignment="1">
      <alignment horizontal="right" wrapText="1"/>
    </xf>
    <xf numFmtId="172" fontId="3" fillId="3" borderId="6" xfId="0" applyNumberFormat="1" applyFont="1" applyFill="1" applyBorder="1" applyAlignment="1">
      <alignment horizontal="right" wrapText="1"/>
    </xf>
    <xf numFmtId="172" fontId="3" fillId="3" borderId="2" xfId="0" applyNumberFormat="1" applyFont="1" applyFill="1" applyBorder="1" applyAlignment="1">
      <alignment horizontal="right" wrapText="1"/>
    </xf>
    <xf numFmtId="172" fontId="3" fillId="3" borderId="3" xfId="0" applyNumberFormat="1" applyFont="1" applyFill="1" applyBorder="1" applyAlignment="1">
      <alignment horizontal="right" wrapText="1"/>
    </xf>
    <xf numFmtId="172" fontId="3" fillId="3" borderId="4" xfId="0" applyNumberFormat="1" applyFont="1" applyFill="1" applyBorder="1" applyAlignment="1">
      <alignment horizontal="right" wrapText="1"/>
    </xf>
    <xf numFmtId="49" fontId="10" fillId="2" borderId="14" xfId="0" applyNumberFormat="1" applyFont="1" applyFill="1" applyBorder="1" applyAlignment="1">
      <alignment horizontal="center"/>
    </xf>
    <xf numFmtId="172" fontId="3" fillId="3" borderId="7" xfId="0" applyNumberFormat="1" applyFont="1" applyFill="1" applyBorder="1" applyAlignment="1">
      <alignment horizontal="right" wrapText="1"/>
    </xf>
    <xf numFmtId="49" fontId="10" fillId="2" borderId="11" xfId="0" applyNumberFormat="1" applyFont="1" applyFill="1" applyBorder="1" applyAlignment="1">
      <alignment horizontal="center"/>
    </xf>
    <xf numFmtId="172" fontId="1" fillId="6" borderId="1" xfId="0" applyNumberFormat="1" applyFont="1" applyFill="1" applyBorder="1" applyAlignment="1">
      <alignment horizontal="right" wrapText="1"/>
    </xf>
    <xf numFmtId="172" fontId="3" fillId="6" borderId="9" xfId="0" applyNumberFormat="1" applyFont="1" applyFill="1" applyBorder="1" applyAlignment="1">
      <alignment horizontal="right" wrapText="1"/>
    </xf>
    <xf numFmtId="172" fontId="3" fillId="6" borderId="1" xfId="0" applyNumberFormat="1" applyFont="1" applyFill="1" applyBorder="1" applyAlignment="1">
      <alignment horizontal="right" wrapText="1"/>
    </xf>
    <xf numFmtId="172" fontId="3" fillId="6" borderId="10" xfId="0" applyNumberFormat="1" applyFont="1" applyFill="1" applyBorder="1" applyAlignment="1">
      <alignment horizontal="right" wrapText="1"/>
    </xf>
    <xf numFmtId="49" fontId="10" fillId="2" borderId="13" xfId="0" applyNumberFormat="1" applyFont="1" applyFill="1" applyBorder="1" applyAlignment="1">
      <alignment horizontal="center"/>
    </xf>
    <xf numFmtId="172" fontId="1" fillId="6" borderId="9" xfId="0" applyNumberFormat="1" applyFont="1" applyFill="1" applyBorder="1" applyAlignment="1">
      <alignment horizontal="right" wrapText="1"/>
    </xf>
    <xf numFmtId="172" fontId="1" fillId="6" borderId="2" xfId="0" applyNumberFormat="1" applyFont="1" applyFill="1" applyBorder="1" applyAlignment="1">
      <alignment horizontal="right" wrapText="1"/>
    </xf>
    <xf numFmtId="172" fontId="1" fillId="6" borderId="3" xfId="0" applyNumberFormat="1" applyFont="1" applyFill="1" applyBorder="1" applyAlignment="1">
      <alignment horizontal="right" wrapText="1"/>
    </xf>
    <xf numFmtId="172" fontId="1" fillId="6" borderId="4" xfId="0" applyNumberFormat="1" applyFont="1" applyFill="1" applyBorder="1" applyAlignment="1">
      <alignment horizontal="right" wrapText="1"/>
    </xf>
    <xf numFmtId="49" fontId="10" fillId="2" borderId="8" xfId="0" applyNumberFormat="1" applyFont="1" applyFill="1" applyBorder="1" applyAlignment="1">
      <alignment horizontal="center"/>
    </xf>
    <xf numFmtId="0" fontId="11" fillId="3" borderId="0" xfId="0" applyFont="1" applyFill="1"/>
    <xf numFmtId="0" fontId="12" fillId="3" borderId="5" xfId="0" applyFont="1" applyFill="1" applyBorder="1" applyAlignment="1">
      <alignment horizontal="left" wrapText="1"/>
    </xf>
    <xf numFmtId="0" fontId="12" fillId="3" borderId="6" xfId="0" applyFont="1" applyFill="1" applyBorder="1" applyAlignment="1">
      <alignment horizontal="left" wrapText="1"/>
    </xf>
    <xf numFmtId="0" fontId="12" fillId="3" borderId="7" xfId="0" applyFont="1" applyFill="1" applyBorder="1" applyAlignment="1">
      <alignment horizontal="left" wrapText="1"/>
    </xf>
    <xf numFmtId="0" fontId="12" fillId="3" borderId="8" xfId="0" applyFont="1" applyFill="1" applyBorder="1" applyAlignment="1">
      <alignment horizontal="center" wrapText="1"/>
    </xf>
    <xf numFmtId="172" fontId="12" fillId="3" borderId="5" xfId="0" applyNumberFormat="1" applyFont="1" applyFill="1" applyBorder="1" applyAlignment="1">
      <alignment horizontal="right" wrapText="1"/>
    </xf>
    <xf numFmtId="172" fontId="12" fillId="3" borderId="6" xfId="0" applyNumberFormat="1" applyFont="1" applyFill="1" applyBorder="1" applyAlignment="1">
      <alignment horizontal="right" wrapText="1"/>
    </xf>
    <xf numFmtId="172" fontId="12" fillId="3" borderId="7" xfId="0" applyNumberFormat="1" applyFont="1" applyFill="1" applyBorder="1" applyAlignment="1">
      <alignment horizontal="right" wrapText="1"/>
    </xf>
    <xf numFmtId="0" fontId="11" fillId="2" borderId="0" xfId="0" applyFont="1" applyFill="1"/>
    <xf numFmtId="0" fontId="6" fillId="3" borderId="3" xfId="0" applyFont="1" applyFill="1" applyBorder="1" applyAlignment="1">
      <alignment horizontal="center" wrapText="1"/>
    </xf>
    <xf numFmtId="172" fontId="6" fillId="3" borderId="3" xfId="0" applyNumberFormat="1" applyFont="1" applyFill="1" applyBorder="1" applyAlignment="1">
      <alignment horizontal="right" wrapText="1"/>
    </xf>
    <xf numFmtId="172" fontId="6" fillId="3" borderId="4" xfId="0" applyNumberFormat="1" applyFont="1" applyFill="1" applyBorder="1" applyAlignment="1">
      <alignment horizontal="right" wrapText="1"/>
    </xf>
    <xf numFmtId="172" fontId="3" fillId="3" borderId="9" xfId="0" applyNumberFormat="1" applyFont="1" applyFill="1" applyBorder="1" applyAlignment="1">
      <alignment horizontal="right" wrapText="1"/>
    </xf>
    <xf numFmtId="172" fontId="3" fillId="3" borderId="1" xfId="0" applyNumberFormat="1" applyFont="1" applyFill="1" applyBorder="1" applyAlignment="1">
      <alignment horizontal="right" wrapText="1"/>
    </xf>
    <xf numFmtId="172" fontId="3" fillId="3" borderId="10" xfId="0" applyNumberFormat="1" applyFont="1" applyFill="1" applyBorder="1" applyAlignment="1">
      <alignment horizontal="right" wrapText="1"/>
    </xf>
    <xf numFmtId="49" fontId="10" fillId="2" borderId="15" xfId="0" applyNumberFormat="1" applyFont="1" applyFill="1" applyBorder="1" applyAlignment="1">
      <alignment horizontal="center"/>
    </xf>
    <xf numFmtId="172" fontId="1" fillId="7" borderId="1" xfId="0" applyNumberFormat="1" applyFont="1" applyFill="1" applyBorder="1" applyAlignment="1">
      <alignment horizontal="right" wrapText="1"/>
    </xf>
    <xf numFmtId="172" fontId="3" fillId="7" borderId="9" xfId="0" applyNumberFormat="1" applyFont="1" applyFill="1" applyBorder="1" applyAlignment="1">
      <alignment horizontal="right" wrapText="1"/>
    </xf>
    <xf numFmtId="172" fontId="3" fillId="7" borderId="1" xfId="0" applyNumberFormat="1" applyFont="1" applyFill="1" applyBorder="1" applyAlignment="1">
      <alignment horizontal="right" wrapText="1"/>
    </xf>
    <xf numFmtId="172" fontId="3" fillId="7" borderId="10" xfId="0" applyNumberFormat="1" applyFont="1" applyFill="1" applyBorder="1" applyAlignment="1">
      <alignment horizontal="right" wrapText="1"/>
    </xf>
    <xf numFmtId="49" fontId="10" fillId="2" borderId="16" xfId="0" applyNumberFormat="1" applyFont="1" applyFill="1" applyBorder="1" applyAlignment="1">
      <alignment horizontal="center"/>
    </xf>
    <xf numFmtId="172" fontId="3" fillId="7" borderId="2" xfId="0" applyNumberFormat="1" applyFont="1" applyFill="1" applyBorder="1" applyAlignment="1">
      <alignment horizontal="right" wrapText="1"/>
    </xf>
    <xf numFmtId="172" fontId="3" fillId="7" borderId="3" xfId="0" applyNumberFormat="1" applyFont="1" applyFill="1" applyBorder="1" applyAlignment="1">
      <alignment horizontal="right" wrapText="1"/>
    </xf>
    <xf numFmtId="172" fontId="3" fillId="7" borderId="4" xfId="0" applyNumberFormat="1" applyFont="1" applyFill="1" applyBorder="1" applyAlignment="1">
      <alignment horizontal="right" wrapText="1"/>
    </xf>
    <xf numFmtId="49" fontId="10" fillId="2" borderId="17" xfId="0" applyNumberFormat="1" applyFont="1" applyFill="1" applyBorder="1" applyAlignment="1">
      <alignment horizontal="center"/>
    </xf>
    <xf numFmtId="49" fontId="10" fillId="2" borderId="18" xfId="0" applyNumberFormat="1" applyFont="1" applyFill="1" applyBorder="1" applyAlignment="1">
      <alignment horizontal="center"/>
    </xf>
    <xf numFmtId="0" fontId="12" fillId="3" borderId="13" xfId="0" applyFont="1" applyFill="1" applyBorder="1" applyAlignment="1">
      <alignment horizontal="left" wrapText="1"/>
    </xf>
    <xf numFmtId="0" fontId="12" fillId="3" borderId="13" xfId="0" applyFont="1" applyFill="1" applyBorder="1" applyAlignment="1">
      <alignment horizontal="center" wrapText="1"/>
    </xf>
    <xf numFmtId="172" fontId="12" fillId="3" borderId="13" xfId="0" applyNumberFormat="1" applyFont="1" applyFill="1" applyBorder="1" applyAlignment="1">
      <alignment horizontal="right" wrapText="1"/>
    </xf>
    <xf numFmtId="173" fontId="13" fillId="2" borderId="0" xfId="0" applyNumberFormat="1" applyFont="1" applyFill="1" applyBorder="1"/>
    <xf numFmtId="0" fontId="11" fillId="2" borderId="0" xfId="0" applyFont="1" applyFill="1" applyBorder="1"/>
    <xf numFmtId="3" fontId="12" fillId="2" borderId="0" xfId="0" applyNumberFormat="1" applyFont="1" applyFill="1" applyBorder="1" applyAlignment="1">
      <alignment horizontal="center"/>
    </xf>
    <xf numFmtId="0" fontId="3" fillId="3" borderId="0" xfId="0" applyFont="1" applyFill="1" applyBorder="1" applyAlignment="1">
      <alignment horizontal="left" wrapText="1"/>
    </xf>
    <xf numFmtId="0" fontId="3" fillId="3" borderId="0" xfId="0" applyFont="1" applyFill="1" applyBorder="1" applyAlignment="1">
      <alignment horizontal="center" wrapText="1"/>
    </xf>
    <xf numFmtId="3" fontId="3" fillId="3" borderId="0" xfId="0" applyNumberFormat="1" applyFont="1" applyFill="1" applyBorder="1" applyAlignment="1">
      <alignment horizontal="center" wrapText="1"/>
    </xf>
    <xf numFmtId="0" fontId="5" fillId="2" borderId="0" xfId="0" applyFont="1" applyFill="1"/>
    <xf numFmtId="0" fontId="14" fillId="3" borderId="0" xfId="0" applyFont="1" applyFill="1"/>
    <xf numFmtId="0" fontId="14" fillId="3" borderId="1" xfId="0" applyFont="1" applyFill="1" applyBorder="1" applyAlignment="1">
      <alignment wrapText="1"/>
    </xf>
    <xf numFmtId="0" fontId="14" fillId="3" borderId="0" xfId="0" applyFont="1" applyFill="1" applyBorder="1" applyAlignment="1">
      <alignment wrapText="1"/>
    </xf>
    <xf numFmtId="0" fontId="14" fillId="2" borderId="0" xfId="0" applyFont="1" applyFill="1"/>
    <xf numFmtId="0" fontId="3" fillId="5" borderId="5" xfId="0" applyFont="1" applyFill="1" applyBorder="1" applyAlignment="1">
      <alignment horizontal="right" vertical="top" wrapText="1"/>
    </xf>
    <xf numFmtId="168" fontId="3" fillId="5" borderId="3" xfId="0" applyNumberFormat="1" applyFont="1" applyFill="1" applyBorder="1" applyAlignment="1">
      <alignment horizontal="center" vertical="top" wrapText="1"/>
    </xf>
    <xf numFmtId="168" fontId="3" fillId="5" borderId="7" xfId="0" applyNumberFormat="1" applyFont="1" applyFill="1" applyBorder="1" applyAlignment="1">
      <alignment vertical="top" wrapText="1"/>
    </xf>
    <xf numFmtId="0" fontId="1" fillId="5" borderId="5" xfId="0" applyFont="1" applyFill="1" applyBorder="1" applyAlignment="1">
      <alignment vertical="top" wrapText="1"/>
    </xf>
    <xf numFmtId="170" fontId="1" fillId="5" borderId="9" xfId="0" applyNumberFormat="1" applyFont="1" applyFill="1" applyBorder="1" applyAlignment="1">
      <alignment horizontal="center" vertical="top" wrapText="1"/>
    </xf>
    <xf numFmtId="170" fontId="1" fillId="5" borderId="1" xfId="0" applyNumberFormat="1" applyFont="1" applyFill="1" applyBorder="1" applyAlignment="1">
      <alignment horizontal="center" vertical="top" wrapText="1"/>
    </xf>
    <xf numFmtId="170" fontId="1" fillId="5" borderId="10" xfId="0" applyNumberFormat="1" applyFont="1" applyFill="1" applyBorder="1" applyAlignment="1">
      <alignment horizontal="center" vertical="top" wrapText="1"/>
    </xf>
    <xf numFmtId="0" fontId="1" fillId="5" borderId="9" xfId="0" applyFont="1" applyFill="1" applyBorder="1" applyAlignment="1">
      <alignment horizontal="right" vertical="top" wrapText="1"/>
    </xf>
    <xf numFmtId="0" fontId="1" fillId="5" borderId="1" xfId="0" applyFont="1" applyFill="1" applyBorder="1" applyAlignment="1">
      <alignment horizontal="right" vertical="top" wrapText="1"/>
    </xf>
    <xf numFmtId="0" fontId="1" fillId="5" borderId="1" xfId="0" applyFont="1" applyFill="1" applyBorder="1" applyAlignment="1">
      <alignment horizontal="left" vertical="top" wrapText="1"/>
    </xf>
    <xf numFmtId="0" fontId="1" fillId="5" borderId="1" xfId="0" applyFont="1" applyFill="1" applyBorder="1" applyAlignment="1">
      <alignment vertical="top" wrapText="1"/>
    </xf>
    <xf numFmtId="0" fontId="1" fillId="5" borderId="10" xfId="0" applyFont="1" applyFill="1" applyBorder="1" applyAlignment="1">
      <alignment vertical="top"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172" fontId="1" fillId="7" borderId="9" xfId="0" applyNumberFormat="1" applyFont="1" applyFill="1" applyBorder="1" applyAlignment="1">
      <alignment horizontal="right" wrapText="1"/>
    </xf>
    <xf numFmtId="172" fontId="1" fillId="7" borderId="10" xfId="0" applyNumberFormat="1" applyFont="1" applyFill="1" applyBorder="1" applyAlignment="1">
      <alignment horizontal="right" wrapText="1"/>
    </xf>
    <xf numFmtId="174" fontId="1" fillId="7" borderId="2" xfId="0" applyNumberFormat="1" applyFont="1" applyFill="1" applyBorder="1" applyAlignment="1">
      <alignment horizontal="right" wrapText="1"/>
    </xf>
    <xf numFmtId="174" fontId="1" fillId="7" borderId="3" xfId="0" applyNumberFormat="1" applyFont="1" applyFill="1" applyBorder="1" applyAlignment="1">
      <alignment horizontal="right" wrapText="1"/>
    </xf>
    <xf numFmtId="174" fontId="1" fillId="7" borderId="4" xfId="0" applyNumberFormat="1" applyFont="1" applyFill="1" applyBorder="1" applyAlignment="1">
      <alignment horizontal="right" wrapText="1"/>
    </xf>
    <xf numFmtId="174" fontId="3" fillId="6" borderId="2" xfId="0" applyNumberFormat="1" applyFont="1" applyFill="1" applyBorder="1" applyAlignment="1">
      <alignment horizontal="right" wrapText="1"/>
    </xf>
    <xf numFmtId="174" fontId="3" fillId="6" borderId="3" xfId="0" applyNumberFormat="1" applyFont="1" applyFill="1" applyBorder="1" applyAlignment="1">
      <alignment horizontal="right" wrapText="1"/>
    </xf>
    <xf numFmtId="174" fontId="3" fillId="6" borderId="4" xfId="0" applyNumberFormat="1" applyFont="1" applyFill="1" applyBorder="1" applyAlignment="1">
      <alignment horizontal="right" wrapText="1"/>
    </xf>
    <xf numFmtId="0" fontId="15" fillId="2" borderId="0" xfId="0" applyFont="1" applyFill="1" applyAlignment="1">
      <alignment vertical="top" wrapText="1"/>
    </xf>
    <xf numFmtId="0" fontId="12" fillId="3" borderId="2" xfId="0" applyFont="1" applyFill="1" applyBorder="1" applyAlignment="1">
      <alignment horizontal="left" wrapText="1"/>
    </xf>
    <xf numFmtId="0" fontId="12" fillId="3" borderId="3" xfId="0" applyFont="1" applyFill="1" applyBorder="1" applyAlignment="1">
      <alignment horizontal="left" wrapText="1"/>
    </xf>
    <xf numFmtId="0" fontId="12" fillId="3" borderId="4" xfId="0" applyFont="1" applyFill="1" applyBorder="1" applyAlignment="1">
      <alignment horizontal="left" wrapText="1"/>
    </xf>
    <xf numFmtId="172" fontId="12" fillId="3" borderId="2" xfId="0" applyNumberFormat="1" applyFont="1" applyFill="1" applyBorder="1" applyAlignment="1">
      <alignment horizontal="right" wrapText="1"/>
    </xf>
    <xf numFmtId="172" fontId="12" fillId="3" borderId="3" xfId="0" applyNumberFormat="1" applyFont="1" applyFill="1" applyBorder="1" applyAlignment="1">
      <alignment horizontal="right" wrapText="1"/>
    </xf>
    <xf numFmtId="172" fontId="12" fillId="3" borderId="4" xfId="0" applyNumberFormat="1" applyFont="1" applyFill="1" applyBorder="1" applyAlignment="1">
      <alignment horizontal="right" wrapText="1"/>
    </xf>
    <xf numFmtId="172" fontId="0" fillId="7" borderId="2" xfId="0" applyNumberFormat="1" applyFill="1" applyBorder="1" applyAlignment="1">
      <alignment horizontal="right" wrapText="1"/>
    </xf>
    <xf numFmtId="0" fontId="3" fillId="3" borderId="0" xfId="0" applyFont="1" applyFill="1" applyAlignment="1">
      <alignment horizontal="left" wrapText="1"/>
    </xf>
    <xf numFmtId="0" fontId="3" fillId="3" borderId="1" xfId="0" applyFont="1" applyFill="1" applyBorder="1" applyAlignment="1">
      <alignment horizontal="center" wrapText="1"/>
    </xf>
    <xf numFmtId="0" fontId="3" fillId="8" borderId="1" xfId="0" applyFont="1" applyFill="1" applyBorder="1" applyAlignment="1">
      <alignment horizontal="center" wrapText="1"/>
    </xf>
    <xf numFmtId="0" fontId="16" fillId="3" borderId="0" xfId="0" applyFont="1" applyFill="1" applyAlignment="1">
      <alignment vertical="top"/>
    </xf>
    <xf numFmtId="0" fontId="16" fillId="3" borderId="0" xfId="0" applyFont="1" applyFill="1" applyAlignment="1">
      <alignment horizontal="center" vertical="top" wrapText="1"/>
    </xf>
    <xf numFmtId="0" fontId="16" fillId="3" borderId="0" xfId="0" applyFont="1" applyFill="1" applyAlignment="1">
      <alignment horizontal="center" vertical="top" wrapText="1"/>
    </xf>
    <xf numFmtId="0" fontId="16" fillId="3" borderId="0" xfId="0" applyFont="1" applyFill="1" applyAlignment="1">
      <alignment vertical="top" wrapText="1"/>
    </xf>
    <xf numFmtId="0" fontId="16" fillId="2" borderId="0" xfId="0" applyFont="1" applyFill="1" applyAlignment="1">
      <alignment vertical="top"/>
    </xf>
    <xf numFmtId="169" fontId="3" fillId="9" borderId="1" xfId="0" applyNumberFormat="1" applyFont="1" applyFill="1" applyBorder="1" applyAlignment="1">
      <alignment horizontal="center"/>
    </xf>
  </cellXfs>
  <cellStyles count="2">
    <cellStyle name="Денежный" xfId="1" builtinId="4"/>
    <cellStyle name="Обычный" xfId="0" builtinId="0"/>
  </cellStyles>
  <dxfs count="2">
    <dxf>
      <font>
        <b/>
        <i val="0"/>
        <condense val="0"/>
        <extend val="0"/>
        <color indexed="10"/>
      </font>
      <fill>
        <patternFill>
          <bgColor indexed="43"/>
        </patternFill>
      </fill>
    </dxf>
    <dxf>
      <font>
        <b/>
        <i val="0"/>
        <condense val="0"/>
        <extend val="0"/>
        <color indexed="10"/>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2;&#1086;&#1103;%20&#1092;&#1083;&#1101;&#1096;&#1082;&#1072;/&#1053;&#1040;&#1041;&#1051;&#1070;&#1044;&#1040;&#1058;&#1045;&#1051;&#1068;&#1053;&#1067;&#1049;%20&#1048;%20&#1057;&#1054;&#1041;&#1056;&#1040;&#1053;&#1048;&#1071;/&#1087;&#1086;%20&#1072;&#1082;&#1094;&#1080;&#1086;&#1085;&#1080;&#1088;&#1086;&#1074;&#1072;&#1085;&#1080;&#1102;/&#1086;&#1090;&#1095;&#1077;&#1090;&#1099;/2022/4%20&#1082;&#1074;&#1072;&#1088;&#1090;&#1072;&#1083;/&#1041;&#1072;&#1083;&#1072;&#1085;&#10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рил 1"/>
      <sheetName val="прил 2"/>
      <sheetName val="прил 3"/>
      <sheetName val="прил 4"/>
      <sheetName val="прил 5"/>
      <sheetName val="Чист.активы"/>
      <sheetName val="АнализФинСост-1"/>
      <sheetName val="Приложение"/>
      <sheetName val="АнализФинСост-2"/>
      <sheetName val="АнализСтрАкт"/>
      <sheetName val="АнализСтрПас"/>
    </sheetNames>
    <sheetDataSet>
      <sheetData sheetId="0"/>
      <sheetData sheetId="1"/>
      <sheetData sheetId="2">
        <row r="19">
          <cell r="J19">
            <v>27036</v>
          </cell>
          <cell r="O19">
            <v>22742</v>
          </cell>
        </row>
        <row r="20">
          <cell r="J20">
            <v>24866</v>
          </cell>
          <cell r="O20">
            <v>21393</v>
          </cell>
        </row>
        <row r="22">
          <cell r="J22">
            <v>1462</v>
          </cell>
          <cell r="O22">
            <v>1252</v>
          </cell>
        </row>
        <row r="23">
          <cell r="J23">
            <v>137</v>
          </cell>
          <cell r="O23">
            <v>277</v>
          </cell>
        </row>
        <row r="25">
          <cell r="J25">
            <v>662</v>
          </cell>
          <cell r="O25">
            <v>86</v>
          </cell>
        </row>
        <row r="26">
          <cell r="J26">
            <v>1374</v>
          </cell>
          <cell r="O26">
            <v>680</v>
          </cell>
        </row>
        <row r="30">
          <cell r="J30">
            <v>191</v>
          </cell>
          <cell r="O30">
            <v>655</v>
          </cell>
        </row>
        <row r="31">
          <cell r="J31">
            <v>0</v>
          </cell>
          <cell r="O31">
            <v>0</v>
          </cell>
        </row>
        <row r="32">
          <cell r="J32">
            <v>54</v>
          </cell>
          <cell r="O32">
            <v>16</v>
          </cell>
        </row>
        <row r="33">
          <cell r="J33">
            <v>1333</v>
          </cell>
          <cell r="O33">
            <v>1209</v>
          </cell>
        </row>
        <row r="36">
          <cell r="J36">
            <v>162</v>
          </cell>
          <cell r="O36">
            <v>397</v>
          </cell>
        </row>
        <row r="37">
          <cell r="J37">
            <v>19</v>
          </cell>
          <cell r="O37">
            <v>20</v>
          </cell>
        </row>
        <row r="40">
          <cell r="J40">
            <v>501</v>
          </cell>
          <cell r="O40">
            <v>97</v>
          </cell>
        </row>
        <row r="41">
          <cell r="J41">
            <v>34</v>
          </cell>
          <cell r="O41">
            <v>44</v>
          </cell>
        </row>
        <row r="44">
          <cell r="J44">
            <v>46</v>
          </cell>
          <cell r="O44">
            <v>74</v>
          </cell>
        </row>
        <row r="45">
          <cell r="J45">
            <v>495</v>
          </cell>
          <cell r="O45">
            <v>163</v>
          </cell>
        </row>
        <row r="46">
          <cell r="J46">
            <v>17</v>
          </cell>
          <cell r="O46">
            <v>49</v>
          </cell>
        </row>
        <row r="49">
          <cell r="J49">
            <v>107</v>
          </cell>
          <cell r="O49">
            <v>0</v>
          </cell>
        </row>
        <row r="50">
          <cell r="J50">
            <v>0</v>
          </cell>
          <cell r="O50">
            <v>0</v>
          </cell>
        </row>
        <row r="51">
          <cell r="J51">
            <v>0</v>
          </cell>
          <cell r="O51">
            <v>0</v>
          </cell>
        </row>
        <row r="52">
          <cell r="J52">
            <v>0</v>
          </cell>
          <cell r="O52">
            <v>0</v>
          </cell>
        </row>
        <row r="53">
          <cell r="J53">
            <v>0</v>
          </cell>
          <cell r="O53">
            <v>0</v>
          </cell>
        </row>
        <row r="55">
          <cell r="J55">
            <v>5711</v>
          </cell>
          <cell r="O55">
            <v>0</v>
          </cell>
        </row>
        <row r="56">
          <cell r="O56">
            <v>0</v>
          </cell>
        </row>
        <row r="58">
          <cell r="J58">
            <v>0</v>
          </cell>
          <cell r="O58">
            <v>0</v>
          </cell>
        </row>
        <row r="59">
          <cell r="J59">
            <v>0</v>
          </cell>
          <cell r="O59">
            <v>0</v>
          </cell>
        </row>
      </sheetData>
      <sheetData sheetId="3">
        <row r="17">
          <cell r="E17">
            <v>3240</v>
          </cell>
          <cell r="G17">
            <v>0</v>
          </cell>
          <cell r="I17">
            <v>0</v>
          </cell>
          <cell r="K17">
            <v>63</v>
          </cell>
          <cell r="M17">
            <v>3415</v>
          </cell>
          <cell r="O17">
            <v>1338</v>
          </cell>
          <cell r="Q17">
            <v>0</v>
          </cell>
        </row>
        <row r="18">
          <cell r="E18">
            <v>0</v>
          </cell>
          <cell r="G18">
            <v>0</v>
          </cell>
          <cell r="I18">
            <v>0</v>
          </cell>
          <cell r="K18">
            <v>0</v>
          </cell>
          <cell r="M18">
            <v>0</v>
          </cell>
          <cell r="O18">
            <v>0</v>
          </cell>
          <cell r="Q18">
            <v>0</v>
          </cell>
        </row>
        <row r="19">
          <cell r="E19">
            <v>0</v>
          </cell>
          <cell r="G19">
            <v>0</v>
          </cell>
          <cell r="I19">
            <v>0</v>
          </cell>
          <cell r="K19">
            <v>0</v>
          </cell>
          <cell r="M19">
            <v>0</v>
          </cell>
          <cell r="O19">
            <v>-41</v>
          </cell>
          <cell r="Q19">
            <v>0</v>
          </cell>
        </row>
        <row r="24">
          <cell r="E24">
            <v>0</v>
          </cell>
          <cell r="G24">
            <v>0</v>
          </cell>
          <cell r="I24">
            <v>0</v>
          </cell>
          <cell r="K24">
            <v>0</v>
          </cell>
          <cell r="M24">
            <v>0</v>
          </cell>
          <cell r="O24">
            <v>544</v>
          </cell>
          <cell r="Q24">
            <v>0</v>
          </cell>
        </row>
        <row r="25">
          <cell r="E25">
            <v>0</v>
          </cell>
          <cell r="G25">
            <v>0</v>
          </cell>
          <cell r="I25">
            <v>0</v>
          </cell>
          <cell r="K25">
            <v>0</v>
          </cell>
          <cell r="M25">
            <v>0</v>
          </cell>
          <cell r="O25">
            <v>0</v>
          </cell>
          <cell r="Q25">
            <v>0</v>
          </cell>
        </row>
        <row r="26">
          <cell r="E26">
            <v>0</v>
          </cell>
          <cell r="G26">
            <v>0</v>
          </cell>
          <cell r="I26">
            <v>0</v>
          </cell>
          <cell r="K26">
            <v>0</v>
          </cell>
          <cell r="M26">
            <v>0</v>
          </cell>
          <cell r="O26">
            <v>0</v>
          </cell>
          <cell r="Q26">
            <v>0</v>
          </cell>
        </row>
        <row r="27">
          <cell r="E27">
            <v>0</v>
          </cell>
          <cell r="G27">
            <v>0</v>
          </cell>
          <cell r="I27">
            <v>0</v>
          </cell>
          <cell r="K27">
            <v>0</v>
          </cell>
          <cell r="M27">
            <v>0</v>
          </cell>
          <cell r="O27">
            <v>0</v>
          </cell>
          <cell r="Q27">
            <v>0</v>
          </cell>
        </row>
        <row r="28">
          <cell r="E28">
            <v>0</v>
          </cell>
          <cell r="G28">
            <v>0</v>
          </cell>
          <cell r="I28">
            <v>0</v>
          </cell>
          <cell r="K28">
            <v>0</v>
          </cell>
          <cell r="M28">
            <v>0</v>
          </cell>
          <cell r="O28">
            <v>0</v>
          </cell>
          <cell r="Q28">
            <v>0</v>
          </cell>
        </row>
        <row r="29">
          <cell r="E29">
            <v>0</v>
          </cell>
          <cell r="G29">
            <v>0</v>
          </cell>
          <cell r="I29">
            <v>0</v>
          </cell>
          <cell r="K29">
            <v>0</v>
          </cell>
          <cell r="M29">
            <v>0</v>
          </cell>
          <cell r="O29">
            <v>0</v>
          </cell>
          <cell r="Q29">
            <v>0</v>
          </cell>
        </row>
        <row r="30">
          <cell r="E30">
            <v>0</v>
          </cell>
          <cell r="G30">
            <v>0</v>
          </cell>
          <cell r="I30">
            <v>0</v>
          </cell>
          <cell r="K30">
            <v>0</v>
          </cell>
          <cell r="M30">
            <v>0</v>
          </cell>
          <cell r="O30">
            <v>0</v>
          </cell>
          <cell r="Q30">
            <v>0</v>
          </cell>
        </row>
        <row r="31">
          <cell r="E31">
            <v>0</v>
          </cell>
          <cell r="G31">
            <v>0</v>
          </cell>
          <cell r="I31">
            <v>0</v>
          </cell>
          <cell r="K31">
            <v>0</v>
          </cell>
          <cell r="M31">
            <v>0</v>
          </cell>
          <cell r="O31">
            <v>0</v>
          </cell>
          <cell r="Q31">
            <v>0</v>
          </cell>
        </row>
        <row r="32">
          <cell r="E32">
            <v>0</v>
          </cell>
          <cell r="G32">
            <v>0</v>
          </cell>
          <cell r="I32">
            <v>0</v>
          </cell>
          <cell r="K32">
            <v>0</v>
          </cell>
          <cell r="M32">
            <v>0</v>
          </cell>
          <cell r="O32">
            <v>0</v>
          </cell>
          <cell r="Q32">
            <v>0</v>
          </cell>
        </row>
        <row r="35">
          <cell r="E35">
            <v>0</v>
          </cell>
          <cell r="G35">
            <v>0</v>
          </cell>
          <cell r="I35">
            <v>0</v>
          </cell>
          <cell r="K35">
            <v>0</v>
          </cell>
          <cell r="M35">
            <v>0</v>
          </cell>
          <cell r="O35">
            <v>0</v>
          </cell>
          <cell r="Q35">
            <v>0</v>
          </cell>
        </row>
        <row r="36">
          <cell r="E36">
            <v>0</v>
          </cell>
          <cell r="G36">
            <v>0</v>
          </cell>
          <cell r="I36">
            <v>0</v>
          </cell>
          <cell r="K36">
            <v>0</v>
          </cell>
          <cell r="M36">
            <v>0</v>
          </cell>
          <cell r="O36">
            <v>0</v>
          </cell>
          <cell r="Q36">
            <v>0</v>
          </cell>
        </row>
        <row r="37">
          <cell r="E37">
            <v>0</v>
          </cell>
          <cell r="G37">
            <v>0</v>
          </cell>
          <cell r="I37">
            <v>0</v>
          </cell>
          <cell r="K37">
            <v>0</v>
          </cell>
          <cell r="M37">
            <v>0</v>
          </cell>
          <cell r="O37">
            <v>0</v>
          </cell>
          <cell r="Q37">
            <v>0</v>
          </cell>
        </row>
        <row r="38">
          <cell r="E38">
            <v>0</v>
          </cell>
          <cell r="G38">
            <v>0</v>
          </cell>
          <cell r="I38">
            <v>0</v>
          </cell>
          <cell r="K38">
            <v>0</v>
          </cell>
          <cell r="M38">
            <v>0</v>
          </cell>
          <cell r="O38">
            <v>0</v>
          </cell>
          <cell r="Q38">
            <v>0</v>
          </cell>
        </row>
        <row r="39">
          <cell r="E39">
            <v>0</v>
          </cell>
          <cell r="G39">
            <v>0</v>
          </cell>
          <cell r="I39">
            <v>0</v>
          </cell>
          <cell r="K39">
            <v>0</v>
          </cell>
          <cell r="M39">
            <v>0</v>
          </cell>
          <cell r="O39">
            <v>0</v>
          </cell>
          <cell r="Q39">
            <v>0</v>
          </cell>
        </row>
        <row r="40">
          <cell r="E40">
            <v>0</v>
          </cell>
          <cell r="G40">
            <v>0</v>
          </cell>
          <cell r="I40">
            <v>0</v>
          </cell>
          <cell r="K40">
            <v>0</v>
          </cell>
          <cell r="M40">
            <v>0</v>
          </cell>
          <cell r="O40">
            <v>0</v>
          </cell>
        </row>
        <row r="41">
          <cell r="E41">
            <v>0</v>
          </cell>
          <cell r="G41">
            <v>0</v>
          </cell>
          <cell r="I41">
            <v>0</v>
          </cell>
          <cell r="K41">
            <v>0</v>
          </cell>
          <cell r="M41">
            <v>0</v>
          </cell>
          <cell r="O41">
            <v>0</v>
          </cell>
          <cell r="Q41">
            <v>0</v>
          </cell>
        </row>
        <row r="42">
          <cell r="E42">
            <v>0</v>
          </cell>
          <cell r="G42">
            <v>0</v>
          </cell>
          <cell r="I42">
            <v>0</v>
          </cell>
          <cell r="K42">
            <v>0</v>
          </cell>
          <cell r="M42">
            <v>0</v>
          </cell>
          <cell r="O42">
            <v>0</v>
          </cell>
          <cell r="Q42">
            <v>0</v>
          </cell>
        </row>
        <row r="43">
          <cell r="E43">
            <v>0</v>
          </cell>
          <cell r="G43">
            <v>0</v>
          </cell>
          <cell r="I43">
            <v>0</v>
          </cell>
          <cell r="K43">
            <v>0</v>
          </cell>
          <cell r="M43">
            <v>0</v>
          </cell>
          <cell r="O43">
            <v>0</v>
          </cell>
          <cell r="Q43">
            <v>0</v>
          </cell>
        </row>
        <row r="44">
          <cell r="E44">
            <v>0</v>
          </cell>
          <cell r="G44">
            <v>0</v>
          </cell>
          <cell r="I44">
            <v>0</v>
          </cell>
          <cell r="K44">
            <v>0</v>
          </cell>
          <cell r="M44">
            <v>0</v>
          </cell>
          <cell r="O44">
            <v>0</v>
          </cell>
          <cell r="Q44">
            <v>0</v>
          </cell>
        </row>
        <row r="45">
          <cell r="E45">
            <v>0</v>
          </cell>
          <cell r="G45">
            <v>0</v>
          </cell>
          <cell r="I45">
            <v>0</v>
          </cell>
          <cell r="K45">
            <v>2</v>
          </cell>
          <cell r="M45">
            <v>0</v>
          </cell>
          <cell r="O45">
            <v>-2</v>
          </cell>
          <cell r="Q45">
            <v>0</v>
          </cell>
        </row>
        <row r="46">
          <cell r="E46">
            <v>0</v>
          </cell>
          <cell r="G46">
            <v>0</v>
          </cell>
          <cell r="I46">
            <v>0</v>
          </cell>
          <cell r="M46">
            <v>-336</v>
          </cell>
          <cell r="O46">
            <v>336</v>
          </cell>
          <cell r="Q46">
            <v>0</v>
          </cell>
        </row>
        <row r="48">
          <cell r="E48">
            <v>3240</v>
          </cell>
          <cell r="G48">
            <v>0</v>
          </cell>
          <cell r="I48">
            <v>0</v>
          </cell>
          <cell r="K48">
            <v>65</v>
          </cell>
          <cell r="M48">
            <v>3079</v>
          </cell>
          <cell r="O48">
            <v>2175</v>
          </cell>
          <cell r="Q48">
            <v>0</v>
          </cell>
        </row>
        <row r="49">
          <cell r="E49">
            <v>0</v>
          </cell>
          <cell r="G49">
            <v>0</v>
          </cell>
          <cell r="I49">
            <v>0</v>
          </cell>
          <cell r="K49">
            <v>0</v>
          </cell>
          <cell r="M49">
            <v>0</v>
          </cell>
          <cell r="O49">
            <v>0</v>
          </cell>
          <cell r="Q49">
            <v>0</v>
          </cell>
        </row>
        <row r="50">
          <cell r="E50">
            <v>0</v>
          </cell>
          <cell r="G50">
            <v>0</v>
          </cell>
          <cell r="I50">
            <v>0</v>
          </cell>
          <cell r="K50">
            <v>0</v>
          </cell>
          <cell r="M50">
            <v>0</v>
          </cell>
          <cell r="O50">
            <v>0</v>
          </cell>
          <cell r="Q50">
            <v>0</v>
          </cell>
        </row>
        <row r="55">
          <cell r="E55">
            <v>0</v>
          </cell>
          <cell r="G55">
            <v>0</v>
          </cell>
          <cell r="I55">
            <v>0</v>
          </cell>
          <cell r="K55">
            <v>0</v>
          </cell>
          <cell r="M55">
            <v>0</v>
          </cell>
          <cell r="O55">
            <v>1126</v>
          </cell>
        </row>
        <row r="56">
          <cell r="E56">
            <v>0</v>
          </cell>
          <cell r="G56">
            <v>0</v>
          </cell>
          <cell r="I56">
            <v>0</v>
          </cell>
          <cell r="K56">
            <v>0</v>
          </cell>
          <cell r="M56">
            <v>8826</v>
          </cell>
          <cell r="O56">
            <v>0</v>
          </cell>
          <cell r="Q56">
            <v>0</v>
          </cell>
        </row>
        <row r="57">
          <cell r="E57">
            <v>0</v>
          </cell>
          <cell r="G57">
            <v>0</v>
          </cell>
          <cell r="I57">
            <v>0</v>
          </cell>
          <cell r="K57">
            <v>0</v>
          </cell>
          <cell r="M57">
            <v>0</v>
          </cell>
          <cell r="O57">
            <v>0</v>
          </cell>
          <cell r="Q57">
            <v>0</v>
          </cell>
        </row>
        <row r="58">
          <cell r="E58">
            <v>0</v>
          </cell>
          <cell r="G58">
            <v>0</v>
          </cell>
          <cell r="I58">
            <v>0</v>
          </cell>
          <cell r="K58">
            <v>0</v>
          </cell>
          <cell r="M58">
            <v>0</v>
          </cell>
          <cell r="O58">
            <v>0</v>
          </cell>
          <cell r="Q58">
            <v>0</v>
          </cell>
        </row>
        <row r="59">
          <cell r="E59">
            <v>0</v>
          </cell>
          <cell r="G59">
            <v>0</v>
          </cell>
          <cell r="I59">
            <v>0</v>
          </cell>
          <cell r="K59">
            <v>0</v>
          </cell>
          <cell r="M59">
            <v>0</v>
          </cell>
          <cell r="O59">
            <v>0</v>
          </cell>
          <cell r="Q59">
            <v>0</v>
          </cell>
        </row>
        <row r="60">
          <cell r="E60">
            <v>0</v>
          </cell>
          <cell r="G60">
            <v>0</v>
          </cell>
          <cell r="I60">
            <v>0</v>
          </cell>
          <cell r="K60">
            <v>0</v>
          </cell>
          <cell r="M60">
            <v>0</v>
          </cell>
          <cell r="O60">
            <v>0</v>
          </cell>
          <cell r="Q60">
            <v>0</v>
          </cell>
        </row>
        <row r="61">
          <cell r="E61">
            <v>0</v>
          </cell>
          <cell r="G61">
            <v>0</v>
          </cell>
          <cell r="I61">
            <v>0</v>
          </cell>
          <cell r="K61">
            <v>0</v>
          </cell>
          <cell r="M61">
            <v>0</v>
          </cell>
          <cell r="O61">
            <v>0</v>
          </cell>
          <cell r="Q61">
            <v>0</v>
          </cell>
        </row>
        <row r="62">
          <cell r="E62">
            <v>0</v>
          </cell>
          <cell r="G62">
            <v>0</v>
          </cell>
          <cell r="I62">
            <v>0</v>
          </cell>
          <cell r="K62">
            <v>0</v>
          </cell>
          <cell r="M62">
            <v>0</v>
          </cell>
          <cell r="O62">
            <v>2</v>
          </cell>
          <cell r="Q62">
            <v>0</v>
          </cell>
        </row>
        <row r="63">
          <cell r="E63">
            <v>0</v>
          </cell>
          <cell r="G63">
            <v>0</v>
          </cell>
          <cell r="I63">
            <v>0</v>
          </cell>
          <cell r="K63">
            <v>0</v>
          </cell>
          <cell r="M63">
            <v>0</v>
          </cell>
          <cell r="O63">
            <v>0</v>
          </cell>
          <cell r="Q63">
            <v>0</v>
          </cell>
        </row>
        <row r="66">
          <cell r="E66">
            <v>0</v>
          </cell>
          <cell r="G66">
            <v>0</v>
          </cell>
          <cell r="I66">
            <v>0</v>
          </cell>
          <cell r="K66">
            <v>0</v>
          </cell>
          <cell r="M66">
            <v>0</v>
          </cell>
          <cell r="O66">
            <v>0</v>
          </cell>
        </row>
        <row r="67">
          <cell r="E67">
            <v>0</v>
          </cell>
          <cell r="G67">
            <v>0</v>
          </cell>
          <cell r="I67">
            <v>0</v>
          </cell>
          <cell r="K67">
            <v>0</v>
          </cell>
          <cell r="M67">
            <v>3115</v>
          </cell>
          <cell r="O67">
            <v>0</v>
          </cell>
          <cell r="Q67">
            <v>0</v>
          </cell>
        </row>
        <row r="68">
          <cell r="E68">
            <v>0</v>
          </cell>
          <cell r="G68">
            <v>0</v>
          </cell>
          <cell r="I68">
            <v>0</v>
          </cell>
          <cell r="K68">
            <v>0</v>
          </cell>
          <cell r="M68">
            <v>0</v>
          </cell>
          <cell r="O68">
            <v>0</v>
          </cell>
          <cell r="Q68">
            <v>0</v>
          </cell>
        </row>
        <row r="69">
          <cell r="E69">
            <v>0</v>
          </cell>
          <cell r="G69">
            <v>0</v>
          </cell>
          <cell r="I69">
            <v>0</v>
          </cell>
          <cell r="K69">
            <v>0</v>
          </cell>
          <cell r="M69">
            <v>0</v>
          </cell>
          <cell r="O69">
            <v>0</v>
          </cell>
          <cell r="Q69">
            <v>0</v>
          </cell>
        </row>
        <row r="70">
          <cell r="E70">
            <v>0</v>
          </cell>
          <cell r="G70">
            <v>0</v>
          </cell>
          <cell r="I70">
            <v>0</v>
          </cell>
          <cell r="K70">
            <v>0</v>
          </cell>
          <cell r="M70">
            <v>0</v>
          </cell>
          <cell r="O70">
            <v>0</v>
          </cell>
          <cell r="Q70">
            <v>0</v>
          </cell>
        </row>
        <row r="71">
          <cell r="E71">
            <v>0</v>
          </cell>
          <cell r="G71">
            <v>0</v>
          </cell>
          <cell r="I71">
            <v>0</v>
          </cell>
          <cell r="K71">
            <v>0</v>
          </cell>
          <cell r="M71">
            <v>0</v>
          </cell>
          <cell r="O71">
            <v>0</v>
          </cell>
          <cell r="Q71">
            <v>0</v>
          </cell>
        </row>
        <row r="72">
          <cell r="E72">
            <v>0</v>
          </cell>
          <cell r="G72">
            <v>0</v>
          </cell>
          <cell r="I72">
            <v>0</v>
          </cell>
          <cell r="K72">
            <v>0</v>
          </cell>
          <cell r="M72">
            <v>0</v>
          </cell>
          <cell r="O72">
            <v>0</v>
          </cell>
          <cell r="Q72">
            <v>0</v>
          </cell>
        </row>
        <row r="73">
          <cell r="E73">
            <v>0</v>
          </cell>
          <cell r="G73">
            <v>0</v>
          </cell>
          <cell r="I73">
            <v>0</v>
          </cell>
          <cell r="K73">
            <v>0</v>
          </cell>
          <cell r="M73">
            <v>0</v>
          </cell>
          <cell r="O73">
            <v>0</v>
          </cell>
          <cell r="Q73">
            <v>0</v>
          </cell>
        </row>
        <row r="74">
          <cell r="E74">
            <v>0</v>
          </cell>
          <cell r="G74">
            <v>0</v>
          </cell>
          <cell r="I74">
            <v>0</v>
          </cell>
          <cell r="K74">
            <v>0</v>
          </cell>
          <cell r="O74">
            <v>0</v>
          </cell>
          <cell r="Q74">
            <v>0</v>
          </cell>
        </row>
        <row r="75">
          <cell r="E75">
            <v>0</v>
          </cell>
          <cell r="G75">
            <v>0</v>
          </cell>
          <cell r="I75">
            <v>0</v>
          </cell>
          <cell r="K75">
            <v>0</v>
          </cell>
          <cell r="M75">
            <v>0</v>
          </cell>
          <cell r="O75">
            <v>0</v>
          </cell>
          <cell r="Q75">
            <v>0</v>
          </cell>
        </row>
        <row r="76">
          <cell r="E76">
            <v>0</v>
          </cell>
          <cell r="G76">
            <v>0</v>
          </cell>
          <cell r="I76">
            <v>0</v>
          </cell>
          <cell r="K76">
            <v>27</v>
          </cell>
          <cell r="M76">
            <v>0</v>
          </cell>
          <cell r="O76">
            <v>-27</v>
          </cell>
          <cell r="Q76">
            <v>0</v>
          </cell>
        </row>
        <row r="77">
          <cell r="E77">
            <v>0</v>
          </cell>
          <cell r="G77">
            <v>0</v>
          </cell>
          <cell r="I77">
            <v>0</v>
          </cell>
          <cell r="K77">
            <v>0</v>
          </cell>
          <cell r="M77">
            <v>-85</v>
          </cell>
          <cell r="O77">
            <v>85</v>
          </cell>
          <cell r="Q77">
            <v>0</v>
          </cell>
        </row>
      </sheetData>
      <sheetData sheetId="4">
        <row r="23">
          <cell r="J23">
            <v>29471</v>
          </cell>
          <cell r="O23">
            <v>25084</v>
          </cell>
        </row>
        <row r="24">
          <cell r="J24">
            <v>37</v>
          </cell>
          <cell r="O24">
            <v>60</v>
          </cell>
        </row>
        <row r="25">
          <cell r="J25">
            <v>0</v>
          </cell>
          <cell r="O25">
            <v>0</v>
          </cell>
        </row>
        <row r="26">
          <cell r="J26">
            <v>2031</v>
          </cell>
          <cell r="O26">
            <v>2306</v>
          </cell>
        </row>
        <row r="29">
          <cell r="J29">
            <v>13590</v>
          </cell>
          <cell r="O29">
            <v>11843</v>
          </cell>
        </row>
        <row r="30">
          <cell r="J30">
            <v>8385</v>
          </cell>
          <cell r="O30">
            <v>6947</v>
          </cell>
        </row>
        <row r="31">
          <cell r="J31">
            <v>6346</v>
          </cell>
          <cell r="O31">
            <v>5091</v>
          </cell>
        </row>
        <row r="32">
          <cell r="J32">
            <v>2211</v>
          </cell>
          <cell r="O32">
            <v>2484</v>
          </cell>
        </row>
        <row r="37">
          <cell r="J37">
            <v>198</v>
          </cell>
          <cell r="O37">
            <v>759</v>
          </cell>
        </row>
        <row r="38">
          <cell r="J38">
            <v>0</v>
          </cell>
          <cell r="O38">
            <v>0</v>
          </cell>
        </row>
        <row r="39">
          <cell r="J39">
            <v>0</v>
          </cell>
          <cell r="O39">
            <v>0</v>
          </cell>
        </row>
        <row r="40">
          <cell r="J40">
            <v>54</v>
          </cell>
          <cell r="O40">
            <v>16</v>
          </cell>
        </row>
        <row r="41">
          <cell r="J41">
            <v>61</v>
          </cell>
          <cell r="O41">
            <v>73</v>
          </cell>
        </row>
        <row r="44">
          <cell r="J44">
            <v>440</v>
          </cell>
          <cell r="O44">
            <v>294</v>
          </cell>
        </row>
        <row r="45">
          <cell r="J45">
            <v>0</v>
          </cell>
          <cell r="O45">
            <v>0</v>
          </cell>
        </row>
        <row r="46">
          <cell r="J46">
            <v>0</v>
          </cell>
          <cell r="O46">
            <v>0</v>
          </cell>
        </row>
        <row r="47">
          <cell r="J47">
            <v>0</v>
          </cell>
          <cell r="O47">
            <v>0</v>
          </cell>
        </row>
        <row r="52">
          <cell r="J52">
            <v>3005</v>
          </cell>
          <cell r="O52">
            <v>5685</v>
          </cell>
        </row>
        <row r="53">
          <cell r="J53">
            <v>0</v>
          </cell>
          <cell r="O53">
            <v>0</v>
          </cell>
        </row>
        <row r="54">
          <cell r="J54">
            <v>0</v>
          </cell>
          <cell r="O54">
            <v>0</v>
          </cell>
        </row>
        <row r="55">
          <cell r="J55">
            <v>3151</v>
          </cell>
          <cell r="O55">
            <v>2445</v>
          </cell>
        </row>
        <row r="58">
          <cell r="J58">
            <v>3188</v>
          </cell>
          <cell r="O58">
            <v>6068</v>
          </cell>
        </row>
        <row r="59">
          <cell r="J59">
            <v>0</v>
          </cell>
          <cell r="O59">
            <v>0</v>
          </cell>
        </row>
        <row r="60">
          <cell r="J60">
            <v>12</v>
          </cell>
          <cell r="O60">
            <v>36</v>
          </cell>
        </row>
        <row r="61">
          <cell r="J61">
            <v>2594</v>
          </cell>
          <cell r="O61">
            <v>2783</v>
          </cell>
        </row>
        <row r="62">
          <cell r="J62">
            <v>487</v>
          </cell>
          <cell r="O62">
            <v>153</v>
          </cell>
        </row>
        <row r="65">
          <cell r="O65">
            <v>825</v>
          </cell>
        </row>
        <row r="67">
          <cell r="J67">
            <v>0</v>
          </cell>
          <cell r="O67">
            <v>-60</v>
          </cell>
        </row>
      </sheetData>
      <sheetData sheetId="5">
        <row r="20">
          <cell r="J20">
            <v>0</v>
          </cell>
          <cell r="O20">
            <v>0</v>
          </cell>
        </row>
        <row r="23">
          <cell r="J23">
            <v>0</v>
          </cell>
          <cell r="O23">
            <v>0</v>
          </cell>
        </row>
        <row r="24">
          <cell r="J24">
            <v>0</v>
          </cell>
          <cell r="O24">
            <v>0</v>
          </cell>
        </row>
        <row r="25">
          <cell r="J25">
            <v>0</v>
          </cell>
          <cell r="O25">
            <v>0</v>
          </cell>
        </row>
        <row r="26">
          <cell r="J26">
            <v>0</v>
          </cell>
          <cell r="O26">
            <v>0</v>
          </cell>
        </row>
        <row r="27">
          <cell r="J27">
            <v>0</v>
          </cell>
          <cell r="O27">
            <v>0</v>
          </cell>
        </row>
        <row r="32">
          <cell r="J32">
            <v>0</v>
          </cell>
          <cell r="O32">
            <v>0</v>
          </cell>
        </row>
        <row r="33">
          <cell r="J33">
            <v>0</v>
          </cell>
          <cell r="O33">
            <v>0</v>
          </cell>
        </row>
        <row r="34">
          <cell r="J34">
            <v>0</v>
          </cell>
          <cell r="O34">
            <v>0</v>
          </cell>
        </row>
        <row r="37">
          <cell r="J37">
            <v>0</v>
          </cell>
          <cell r="O37">
            <v>0</v>
          </cell>
        </row>
        <row r="38">
          <cell r="J38">
            <v>0</v>
          </cell>
          <cell r="O38">
            <v>0</v>
          </cell>
        </row>
        <row r="39">
          <cell r="J39">
            <v>0</v>
          </cell>
          <cell r="O39">
            <v>0</v>
          </cell>
        </row>
        <row r="40">
          <cell r="J40">
            <v>0</v>
          </cell>
          <cell r="O40">
            <v>0</v>
          </cell>
        </row>
        <row r="41">
          <cell r="J41">
            <v>0</v>
          </cell>
          <cell r="O41">
            <v>0</v>
          </cell>
        </row>
        <row r="42">
          <cell r="J42">
            <v>0</v>
          </cell>
          <cell r="O42">
            <v>0</v>
          </cell>
        </row>
        <row r="43">
          <cell r="J43">
            <v>0</v>
          </cell>
          <cell r="O43">
            <v>0</v>
          </cell>
        </row>
      </sheetData>
      <sheetData sheetId="6"/>
      <sheetData sheetId="7"/>
      <sheetData sheetId="8">
        <row r="1">
          <cell r="A1">
            <v>1</v>
          </cell>
          <cell r="B1" t="str">
            <v>А. Сельское, лесное и рыбное хозяйство, 011-017</v>
          </cell>
          <cell r="C1">
            <v>1.5</v>
          </cell>
          <cell r="D1">
            <v>0.2</v>
          </cell>
        </row>
        <row r="2">
          <cell r="A2">
            <v>2</v>
          </cell>
          <cell r="B2" t="str">
            <v>А. Сельское, лесное и рыбное хозяйство, 021-024</v>
          </cell>
          <cell r="C2">
            <v>1.5</v>
          </cell>
          <cell r="D2">
            <v>0.2</v>
          </cell>
        </row>
        <row r="3">
          <cell r="A3">
            <v>3</v>
          </cell>
          <cell r="B3" t="str">
            <v>А. Сельское, лесное и рыбное хозяйство, 031-032</v>
          </cell>
          <cell r="C3">
            <v>1.5</v>
          </cell>
          <cell r="D3">
            <v>0.2</v>
          </cell>
        </row>
        <row r="4">
          <cell r="A4">
            <v>4</v>
          </cell>
          <cell r="B4" t="str">
            <v>В. Горнодобывающая промышленность, 051-052, 061-062, 071-072, 081, 089, 091</v>
          </cell>
          <cell r="C4">
            <v>1.7</v>
          </cell>
          <cell r="D4">
            <v>0.3</v>
          </cell>
        </row>
        <row r="5">
          <cell r="A5">
            <v>5</v>
          </cell>
          <cell r="B5" t="str">
            <v>В. Горнодобывающая промышленность, 099</v>
          </cell>
          <cell r="C5">
            <v>1.2</v>
          </cell>
          <cell r="D5">
            <v>0.15</v>
          </cell>
        </row>
        <row r="6">
          <cell r="A6">
            <v>6</v>
          </cell>
          <cell r="B6" t="str">
            <v>С. Обрабатывающая промышленность, 101, 104-109</v>
          </cell>
          <cell r="C6">
            <v>1.3</v>
          </cell>
          <cell r="D6">
            <v>0.2</v>
          </cell>
        </row>
        <row r="7">
          <cell r="A7">
            <v>7</v>
          </cell>
          <cell r="B7" t="str">
            <v>С. Обрабатывающая промышленность, 102-103</v>
          </cell>
          <cell r="C7">
            <v>1.7</v>
          </cell>
          <cell r="D7">
            <v>0.3</v>
          </cell>
        </row>
        <row r="8">
          <cell r="A8">
            <v>8</v>
          </cell>
          <cell r="B8" t="str">
            <v>С. Обрабатывающая промышленность, 110, 120</v>
          </cell>
          <cell r="C8">
            <v>1.7</v>
          </cell>
          <cell r="D8">
            <v>0.3</v>
          </cell>
        </row>
        <row r="9">
          <cell r="A9">
            <v>9</v>
          </cell>
          <cell r="B9" t="str">
            <v>С. Обрабатывающая промышленность, 131-133, 139, 141-143, 151-152</v>
          </cell>
          <cell r="C9">
            <v>1.3</v>
          </cell>
          <cell r="D9">
            <v>0.2</v>
          </cell>
        </row>
        <row r="10">
          <cell r="A10">
            <v>10</v>
          </cell>
          <cell r="B10" t="str">
            <v>С. Обрабатывающая промышленность, 161-162, 171-172, 181-182</v>
          </cell>
          <cell r="C10">
            <v>1.3</v>
          </cell>
          <cell r="D10">
            <v>0.2</v>
          </cell>
        </row>
        <row r="11">
          <cell r="A11">
            <v>11</v>
          </cell>
          <cell r="B11" t="str">
            <v>С. Обрабатывающая промышленность, 191</v>
          </cell>
          <cell r="C11">
            <v>1.4</v>
          </cell>
          <cell r="D11">
            <v>0.2</v>
          </cell>
        </row>
        <row r="12">
          <cell r="A12">
            <v>12</v>
          </cell>
          <cell r="B12" t="str">
            <v>С. Обрабатывающая промышленность, 192</v>
          </cell>
          <cell r="C12">
            <v>1.7</v>
          </cell>
          <cell r="D12">
            <v>0.3</v>
          </cell>
        </row>
        <row r="13">
          <cell r="A13">
            <v>13</v>
          </cell>
          <cell r="B13" t="str">
            <v>С. Обрабатывающая промышленность, подкласс 19201</v>
          </cell>
          <cell r="C13">
            <v>1.4</v>
          </cell>
          <cell r="D13">
            <v>0.2</v>
          </cell>
        </row>
        <row r="14">
          <cell r="A14">
            <v>14</v>
          </cell>
          <cell r="B14" t="str">
            <v>С. Обрабатывающая промышленность, 201-206, 211-212</v>
          </cell>
          <cell r="C14">
            <v>1.4</v>
          </cell>
          <cell r="D14">
            <v>0.2</v>
          </cell>
        </row>
        <row r="15">
          <cell r="A15">
            <v>15</v>
          </cell>
          <cell r="B15" t="str">
            <v>С. Обрабатывающая промышленность, 221-222</v>
          </cell>
          <cell r="C15">
            <v>1.3</v>
          </cell>
          <cell r="D15">
            <v>0.2</v>
          </cell>
        </row>
        <row r="16">
          <cell r="A16">
            <v>16</v>
          </cell>
          <cell r="B16" t="str">
            <v>С. Обрабатывающая промышленность, 231-237, 239</v>
          </cell>
          <cell r="C16">
            <v>1.2</v>
          </cell>
          <cell r="D16">
            <v>0.15</v>
          </cell>
        </row>
        <row r="17">
          <cell r="A17">
            <v>17</v>
          </cell>
          <cell r="B17" t="str">
            <v>С. Обрабатывающая промышленность, 241, 242, 244, 245</v>
          </cell>
          <cell r="C17">
            <v>1.3</v>
          </cell>
          <cell r="D17">
            <v>0.2</v>
          </cell>
        </row>
        <row r="18">
          <cell r="A18">
            <v>18</v>
          </cell>
          <cell r="B18" t="str">
            <v>С. Обрабатывающая промышленность, 243</v>
          </cell>
          <cell r="C18">
            <v>1.2</v>
          </cell>
          <cell r="D18">
            <v>0.15</v>
          </cell>
        </row>
        <row r="19">
          <cell r="A19">
            <v>19</v>
          </cell>
          <cell r="B19" t="str">
            <v>С. Обрабатывающая промышленность, 251</v>
          </cell>
          <cell r="C19">
            <v>1.2</v>
          </cell>
          <cell r="D19">
            <v>0.15</v>
          </cell>
        </row>
        <row r="20">
          <cell r="A20">
            <v>20</v>
          </cell>
          <cell r="B20" t="str">
            <v>С. Обрабатывающая промышленность, 252-257, 259</v>
          </cell>
          <cell r="C20">
            <v>1.3</v>
          </cell>
          <cell r="D20">
            <v>0.2</v>
          </cell>
        </row>
        <row r="21">
          <cell r="A21">
            <v>21</v>
          </cell>
          <cell r="B21" t="str">
            <v>С. Обрабатывающая промышленность, 261-267</v>
          </cell>
          <cell r="C21">
            <v>1.3</v>
          </cell>
          <cell r="D21">
            <v>0.2</v>
          </cell>
        </row>
        <row r="22">
          <cell r="A22">
            <v>22</v>
          </cell>
          <cell r="B22" t="str">
            <v>С. Обрабатывающая промышленность, 268</v>
          </cell>
          <cell r="C22">
            <v>1.4</v>
          </cell>
          <cell r="D22">
            <v>0.2</v>
          </cell>
        </row>
        <row r="23">
          <cell r="A23">
            <v>23</v>
          </cell>
          <cell r="B23" t="str">
            <v>С. Обрабатывающая промышленность, 271-275, 279</v>
          </cell>
          <cell r="C23">
            <v>1.3</v>
          </cell>
          <cell r="D23">
            <v>0.2</v>
          </cell>
        </row>
        <row r="24">
          <cell r="A24">
            <v>24</v>
          </cell>
          <cell r="B24" t="str">
            <v>С. Обрабатывающая промышленность, 281-282, 284, 289</v>
          </cell>
          <cell r="C24">
            <v>1.3</v>
          </cell>
          <cell r="D24">
            <v>0.2</v>
          </cell>
        </row>
        <row r="25">
          <cell r="A25">
            <v>25</v>
          </cell>
          <cell r="B25" t="str">
            <v>С. Обрабатывающая промышленность, 283</v>
          </cell>
          <cell r="C25">
            <v>1.6</v>
          </cell>
          <cell r="D25">
            <v>0.1</v>
          </cell>
        </row>
        <row r="26">
          <cell r="A26">
            <v>26</v>
          </cell>
          <cell r="B26" t="str">
            <v>С. Обрабатывающая промышленность, 291-293, 301-304, 309</v>
          </cell>
          <cell r="C26">
            <v>1.3</v>
          </cell>
          <cell r="D26">
            <v>0.2</v>
          </cell>
        </row>
        <row r="27">
          <cell r="A27">
            <v>27</v>
          </cell>
          <cell r="B27" t="str">
            <v>С. Обрабатывающая промышленность, 310, 321-322, 324, 329</v>
          </cell>
          <cell r="C27">
            <v>1.7</v>
          </cell>
          <cell r="D27">
            <v>0.3</v>
          </cell>
        </row>
        <row r="28">
          <cell r="A28">
            <v>28</v>
          </cell>
          <cell r="B28" t="str">
            <v>С. Обрабатывающая промышленность, 323, 325, 331-332</v>
          </cell>
          <cell r="C28">
            <v>1.3</v>
          </cell>
          <cell r="D28">
            <v>0.2</v>
          </cell>
        </row>
        <row r="29">
          <cell r="A29">
            <v>29</v>
          </cell>
          <cell r="B29" t="str">
            <v>D. Снабжение электроэнергией, газом, паром, горячей водой и кондиционированным воздухом, 351</v>
          </cell>
          <cell r="C29">
            <v>1.1000000000000001</v>
          </cell>
          <cell r="D29">
            <v>0.25</v>
          </cell>
        </row>
        <row r="30">
          <cell r="A30">
            <v>30</v>
          </cell>
          <cell r="B30" t="str">
            <v>D. Снабжение электроэнергией, газом, паром, горячей водой и кондиционированным воздухом, 352</v>
          </cell>
          <cell r="C30">
            <v>1.01</v>
          </cell>
          <cell r="D30">
            <v>0.3</v>
          </cell>
        </row>
        <row r="31">
          <cell r="A31">
            <v>31</v>
          </cell>
          <cell r="B31" t="str">
            <v>D. Снабжение электроэнергией, газом, паром, горячей водой и кондиционированным воздухом, 353</v>
          </cell>
          <cell r="C31">
            <v>1.1000000000000001</v>
          </cell>
          <cell r="D31">
            <v>0.1</v>
          </cell>
        </row>
        <row r="32">
          <cell r="A32">
            <v>32</v>
          </cell>
          <cell r="B32" t="str">
            <v>5. Е. Водоснабжение; сбор, обработка и удаление отходов, деятельность по ликвидации загрязнений, 360-370, 381-382, 390</v>
          </cell>
          <cell r="C32">
            <v>1.1000000000000001</v>
          </cell>
          <cell r="D32">
            <v>0.1</v>
          </cell>
        </row>
        <row r="33">
          <cell r="A33">
            <v>33</v>
          </cell>
          <cell r="B33" t="str">
            <v>5. Е. Водоснабжение; сбор, обработка и удаление отходов, деятельность по ликвидации загрязнений, 383</v>
          </cell>
          <cell r="C33">
            <v>1.7</v>
          </cell>
          <cell r="D33">
            <v>0.3</v>
          </cell>
        </row>
        <row r="34">
          <cell r="A34">
            <v>34</v>
          </cell>
          <cell r="B34" t="str">
            <v>6. F. Строительство, 411</v>
          </cell>
          <cell r="C34">
            <v>1.1000000000000001</v>
          </cell>
          <cell r="D34">
            <v>0.1</v>
          </cell>
        </row>
        <row r="35">
          <cell r="A35">
            <v>35</v>
          </cell>
          <cell r="B35" t="str">
            <v>6. F. Строительство, 412, 421-422, 429, 431-433, 439</v>
          </cell>
          <cell r="C35">
            <v>1.2</v>
          </cell>
          <cell r="D35">
            <v>0.15</v>
          </cell>
        </row>
        <row r="36">
          <cell r="A36">
            <v>36</v>
          </cell>
          <cell r="B36" t="str">
            <v>7. G. Оптовая и розничная торговля; ремонт автомобилей и мотоциклов, 451-454, 461-467, 469, 471-479</v>
          </cell>
          <cell r="C36">
            <v>1</v>
          </cell>
          <cell r="D36">
            <v>0.1</v>
          </cell>
        </row>
        <row r="37">
          <cell r="A37">
            <v>37</v>
          </cell>
          <cell r="B37" t="str">
            <v>8. H. Транспортная деятельность, складирование, почтовая и курьерская деятельность, 491-495, 501-504, 511-512, 521-522</v>
          </cell>
          <cell r="C37">
            <v>1.1499999999999999</v>
          </cell>
          <cell r="D37">
            <v>0.15</v>
          </cell>
        </row>
        <row r="38">
          <cell r="A38">
            <v>38</v>
          </cell>
          <cell r="B38" t="str">
            <v>8. H. Транспортная деятельность, складирование, почтовая и курьерская деятельность, 531-532</v>
          </cell>
          <cell r="C38">
            <v>1</v>
          </cell>
          <cell r="D38">
            <v>0.05</v>
          </cell>
        </row>
        <row r="39">
          <cell r="A39">
            <v>39</v>
          </cell>
          <cell r="B39" t="str">
            <v>9. I. Услуги по временному проживанию и питанию, 551-553, 559</v>
          </cell>
          <cell r="C39">
            <v>1.1000000000000001</v>
          </cell>
          <cell r="D39">
            <v>0.1</v>
          </cell>
        </row>
        <row r="40">
          <cell r="A40">
            <v>40</v>
          </cell>
          <cell r="B40" t="str">
            <v>9. I. Услуги по временному проживанию и питанию, 561-563</v>
          </cell>
          <cell r="C40">
            <v>1</v>
          </cell>
          <cell r="D40">
            <v>0.1</v>
          </cell>
        </row>
        <row r="41">
          <cell r="A41">
            <v>41</v>
          </cell>
          <cell r="B41" t="str">
            <v>10. J. Информация и связь, 581</v>
          </cell>
          <cell r="C41">
            <v>1.1000000000000001</v>
          </cell>
          <cell r="D41">
            <v>0.15</v>
          </cell>
        </row>
        <row r="42">
          <cell r="A42">
            <v>42</v>
          </cell>
          <cell r="B42" t="str">
            <v>10. J. Информация и связь, 582</v>
          </cell>
          <cell r="C42">
            <v>1.3</v>
          </cell>
          <cell r="D42">
            <v>0.2</v>
          </cell>
        </row>
        <row r="43">
          <cell r="A43">
            <v>43</v>
          </cell>
          <cell r="B43" t="str">
            <v>10. J. Информация и связь, 591</v>
          </cell>
          <cell r="C43">
            <v>1.1000000000000001</v>
          </cell>
          <cell r="D43">
            <v>0.1</v>
          </cell>
        </row>
        <row r="44">
          <cell r="A44">
            <v>44</v>
          </cell>
          <cell r="B44" t="str">
            <v>10. J. Информация и связь, 592</v>
          </cell>
          <cell r="C44">
            <v>1.1000000000000001</v>
          </cell>
          <cell r="D44">
            <v>0.15</v>
          </cell>
        </row>
        <row r="45">
          <cell r="A45">
            <v>45</v>
          </cell>
          <cell r="B45" t="str">
            <v>10. J. Информация и связь, 601-602, 611-613, 619</v>
          </cell>
          <cell r="C45">
            <v>1.1000000000000001</v>
          </cell>
          <cell r="D45">
            <v>0.15</v>
          </cell>
        </row>
        <row r="46">
          <cell r="A46">
            <v>46</v>
          </cell>
          <cell r="B46" t="str">
            <v>10. J. Информация и связь, 620, 631</v>
          </cell>
          <cell r="C46">
            <v>1.3</v>
          </cell>
          <cell r="D46">
            <v>0.2</v>
          </cell>
        </row>
        <row r="47">
          <cell r="A47">
            <v>47</v>
          </cell>
          <cell r="B47" t="str">
            <v>10. J. Информация и связь, 639</v>
          </cell>
          <cell r="C47">
            <v>1.1000000000000001</v>
          </cell>
          <cell r="D47">
            <v>0.1</v>
          </cell>
        </row>
        <row r="48">
          <cell r="A48">
            <v>48</v>
          </cell>
          <cell r="B48" t="str">
            <v>K. Финансовая и страховая деятельность, 641-643</v>
          </cell>
          <cell r="C48">
            <v>1.5</v>
          </cell>
          <cell r="D48">
            <v>0.2</v>
          </cell>
        </row>
        <row r="49">
          <cell r="A49">
            <v>49</v>
          </cell>
          <cell r="B49" t="str">
            <v>K. Финансовая и страховая деятельность, 649</v>
          </cell>
          <cell r="C49">
            <v>1.1000000000000001</v>
          </cell>
          <cell r="D49">
            <v>0.1</v>
          </cell>
        </row>
        <row r="50">
          <cell r="A50">
            <v>50</v>
          </cell>
          <cell r="B50" t="str">
            <v>K. Финансовая и страховая деятельность, 651-653, 661-663</v>
          </cell>
          <cell r="C50">
            <v>1.5</v>
          </cell>
          <cell r="D50">
            <v>0.2</v>
          </cell>
        </row>
        <row r="51">
          <cell r="A51">
            <v>51</v>
          </cell>
          <cell r="B51" t="str">
            <v>L. Операции с недвижимым имуществом, 681-682</v>
          </cell>
          <cell r="C51">
            <v>1.1000000000000001</v>
          </cell>
          <cell r="D51">
            <v>0.1</v>
          </cell>
        </row>
        <row r="52">
          <cell r="A52">
            <v>52</v>
          </cell>
          <cell r="B52" t="str">
            <v>L. Операции с недвижимым имуществом, 683</v>
          </cell>
          <cell r="C52">
            <v>1</v>
          </cell>
          <cell r="D52">
            <v>0.05</v>
          </cell>
        </row>
        <row r="53">
          <cell r="A53">
            <v>53</v>
          </cell>
          <cell r="B53" t="str">
            <v>М. Профессиональная, научная и техническая деятельность, 691-692, 701-702, 711</v>
          </cell>
          <cell r="C53">
            <v>1</v>
          </cell>
          <cell r="D53">
            <v>0.05</v>
          </cell>
        </row>
        <row r="54">
          <cell r="A54">
            <v>54</v>
          </cell>
          <cell r="B54" t="str">
            <v>М. Профессиональная, научная и техническая деятельность, 712</v>
          </cell>
          <cell r="C54">
            <v>1.2</v>
          </cell>
          <cell r="D54">
            <v>0.15</v>
          </cell>
        </row>
        <row r="55">
          <cell r="A55">
            <v>55</v>
          </cell>
          <cell r="B55" t="str">
            <v>М. Профессиональная, научная и техническая деятельность, 721-722</v>
          </cell>
          <cell r="C55">
            <v>1.1499999999999999</v>
          </cell>
          <cell r="D55">
            <v>0.2</v>
          </cell>
        </row>
        <row r="56">
          <cell r="A56">
            <v>56</v>
          </cell>
          <cell r="B56" t="str">
            <v>М. Профессиональная, научная и техническая деятельность, 731</v>
          </cell>
          <cell r="C56">
            <v>1.2</v>
          </cell>
          <cell r="D56">
            <v>0.15</v>
          </cell>
        </row>
        <row r="57">
          <cell r="A57">
            <v>57</v>
          </cell>
          <cell r="B57" t="str">
            <v>М. Профессиональная, научная и техническая деятельность, 732</v>
          </cell>
          <cell r="C57">
            <v>1</v>
          </cell>
          <cell r="D57">
            <v>0.05</v>
          </cell>
        </row>
        <row r="58">
          <cell r="A58">
            <v>58</v>
          </cell>
          <cell r="B58" t="str">
            <v>М. Профессиональная, научная и техническая деятельность, 741, 743, 749</v>
          </cell>
          <cell r="C58">
            <v>1.2</v>
          </cell>
          <cell r="D58">
            <v>0.15</v>
          </cell>
        </row>
        <row r="59">
          <cell r="A59">
            <v>59</v>
          </cell>
          <cell r="B59" t="str">
            <v>М. Профессиональная, научная и техническая деятельность, 742</v>
          </cell>
          <cell r="C59">
            <v>1.1000000000000001</v>
          </cell>
          <cell r="D59">
            <v>0.1</v>
          </cell>
        </row>
        <row r="60">
          <cell r="A60">
            <v>60</v>
          </cell>
          <cell r="B60" t="str">
            <v>М. Профессиональная, научная и техническая деятельность, 750</v>
          </cell>
          <cell r="C60">
            <v>1.5</v>
          </cell>
          <cell r="D60">
            <v>0.2</v>
          </cell>
        </row>
        <row r="61">
          <cell r="A61">
            <v>61</v>
          </cell>
          <cell r="B61" t="str">
            <v>14. N. Деятельность в сфере административных и вспомогательных услуг, 771-773</v>
          </cell>
          <cell r="C61">
            <v>1.1000000000000001</v>
          </cell>
          <cell r="D61">
            <v>0.1</v>
          </cell>
        </row>
        <row r="62">
          <cell r="A62">
            <v>62</v>
          </cell>
          <cell r="B62" t="str">
            <v>14. N. Деятельность в сфере административных и вспомогательных услуг, 774</v>
          </cell>
          <cell r="C62">
            <v>1</v>
          </cell>
          <cell r="D62">
            <v>0.05</v>
          </cell>
        </row>
        <row r="63">
          <cell r="A63">
            <v>63</v>
          </cell>
          <cell r="B63" t="str">
            <v>14. N. Деятельность в сфере административных и вспомогательных услуг, 781-783</v>
          </cell>
          <cell r="C63">
            <v>1.2</v>
          </cell>
          <cell r="D63">
            <v>0.15</v>
          </cell>
        </row>
        <row r="64">
          <cell r="A64">
            <v>64</v>
          </cell>
          <cell r="B64" t="str">
            <v>14. N. Деятельность в сфере административных и вспомогательных услуг, 791, 799</v>
          </cell>
          <cell r="C64">
            <v>1.1499999999999999</v>
          </cell>
          <cell r="D64">
            <v>0.15</v>
          </cell>
        </row>
        <row r="65">
          <cell r="A65">
            <v>65</v>
          </cell>
          <cell r="B65" t="str">
            <v>14. N. Деятельность в сфере административных и вспомогательных услуг, 801-803</v>
          </cell>
          <cell r="C65">
            <v>1.2</v>
          </cell>
          <cell r="D65">
            <v>0.15</v>
          </cell>
        </row>
        <row r="66">
          <cell r="A66">
            <v>66</v>
          </cell>
          <cell r="B66" t="str">
            <v>14. N. Деятельность в сфере административных и вспомогательных услуг, 811-812</v>
          </cell>
          <cell r="C66">
            <v>1.1000000000000001</v>
          </cell>
          <cell r="D66">
            <v>0.1</v>
          </cell>
        </row>
        <row r="67">
          <cell r="A67">
            <v>67</v>
          </cell>
          <cell r="B67" t="str">
            <v>14. N. Деятельность в сфере административных и вспомогательных услуг, 813</v>
          </cell>
          <cell r="C67">
            <v>1.5</v>
          </cell>
          <cell r="D67">
            <v>0.2</v>
          </cell>
        </row>
        <row r="68">
          <cell r="A68">
            <v>68</v>
          </cell>
          <cell r="B68" t="str">
            <v>14. N. Деятельность в сфере административных и вспомогательных услуг, 821-823, 829</v>
          </cell>
          <cell r="C68">
            <v>1.2</v>
          </cell>
          <cell r="D68">
            <v>0.15</v>
          </cell>
        </row>
        <row r="69">
          <cell r="A69">
            <v>69</v>
          </cell>
          <cell r="B69" t="str">
            <v>15. Q. Здравоохранение и социальные услуги, 861</v>
          </cell>
          <cell r="C69">
            <v>1.1000000000000001</v>
          </cell>
          <cell r="D69">
            <v>0.1</v>
          </cell>
        </row>
        <row r="70">
          <cell r="A70">
            <v>70</v>
          </cell>
          <cell r="B70" t="str">
            <v>15. Q. Здравоохранение и социальные услуги, 869</v>
          </cell>
          <cell r="C70">
            <v>1.5</v>
          </cell>
          <cell r="D70">
            <v>0.2</v>
          </cell>
        </row>
        <row r="71">
          <cell r="A71">
            <v>71</v>
          </cell>
          <cell r="B71" t="str">
            <v>15. Q. Здравоохранение и социальные услуги, 86902</v>
          </cell>
          <cell r="C71">
            <v>1.1000000000000001</v>
          </cell>
          <cell r="D71">
            <v>0.1</v>
          </cell>
        </row>
        <row r="72">
          <cell r="A72">
            <v>72</v>
          </cell>
          <cell r="B72" t="str">
            <v>16. R. Творчество, спорт, развлечения и отдых, 931</v>
          </cell>
          <cell r="C72">
            <v>1.1000000000000001</v>
          </cell>
          <cell r="D72">
            <v>0.1</v>
          </cell>
        </row>
        <row r="73">
          <cell r="A73">
            <v>73</v>
          </cell>
          <cell r="B73" t="str">
            <v>17. S. Предоставление прочих видов услуг, 941-942, 949</v>
          </cell>
          <cell r="C73">
            <v>1.1000000000000001</v>
          </cell>
          <cell r="D73">
            <v>0.1</v>
          </cell>
        </row>
        <row r="74">
          <cell r="A74">
            <v>74</v>
          </cell>
          <cell r="B74" t="str">
            <v>17. S. Предоставление прочих видов услуг, 951</v>
          </cell>
          <cell r="C74">
            <v>1.3</v>
          </cell>
          <cell r="D74">
            <v>0.2</v>
          </cell>
        </row>
        <row r="75">
          <cell r="A75">
            <v>75</v>
          </cell>
          <cell r="B75" t="str">
            <v>17. S. Предоставление прочих видов услуг, 952</v>
          </cell>
          <cell r="C75">
            <v>1</v>
          </cell>
          <cell r="D75">
            <v>0.1</v>
          </cell>
        </row>
        <row r="76">
          <cell r="A76">
            <v>76</v>
          </cell>
          <cell r="B76" t="str">
            <v>17. S. Предоставление прочих видов услуг, 960</v>
          </cell>
          <cell r="C76">
            <v>1.1000000000000001</v>
          </cell>
          <cell r="D76">
            <v>0.1</v>
          </cell>
        </row>
        <row r="77">
          <cell r="A77">
            <v>77</v>
          </cell>
          <cell r="B77" t="str">
            <v>18. Прочие виды экономической деятельности</v>
          </cell>
          <cell r="C77">
            <v>1.5</v>
          </cell>
          <cell r="D77">
            <v>0.2</v>
          </cell>
        </row>
      </sheetData>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44"/>
    <pageSetUpPr fitToPage="1"/>
  </sheetPr>
  <dimension ref="B1:AA104"/>
  <sheetViews>
    <sheetView tabSelected="1" zoomScaleNormal="100" zoomScaleSheetLayoutView="100" workbookViewId="0">
      <selection activeCell="C102" sqref="C102:D102"/>
    </sheetView>
  </sheetViews>
  <sheetFormatPr defaultColWidth="9.109375" defaultRowHeight="13.8" x14ac:dyDescent="0.25"/>
  <cols>
    <col min="1" max="2" width="0.88671875" style="8" customWidth="1"/>
    <col min="3" max="4" width="9.6640625" style="8" customWidth="1"/>
    <col min="5" max="5" width="12.109375" style="8" customWidth="1"/>
    <col min="6" max="6" width="6.5546875" style="8" customWidth="1"/>
    <col min="7" max="7" width="9.88671875" style="8" customWidth="1"/>
    <col min="8" max="8" width="7.109375" style="8" customWidth="1"/>
    <col min="9" max="9" width="3.44140625" style="8" customWidth="1"/>
    <col min="10" max="10" width="3.6640625" style="8" customWidth="1"/>
    <col min="11" max="11" width="4.44140625" style="8" customWidth="1"/>
    <col min="12" max="12" width="3" style="8" customWidth="1"/>
    <col min="13" max="13" width="1.6640625" style="8" customWidth="1"/>
    <col min="14" max="14" width="3.88671875" style="8" customWidth="1"/>
    <col min="15" max="15" width="3.6640625" style="8" customWidth="1"/>
    <col min="16" max="16" width="4.44140625" style="8" customWidth="1"/>
    <col min="17" max="17" width="5" style="8" customWidth="1"/>
    <col min="18" max="18" width="3.33203125" style="8" customWidth="1"/>
    <col min="19" max="20" width="0.88671875" style="8" customWidth="1"/>
    <col min="21" max="21" width="12.109375" style="8" customWidth="1"/>
    <col min="22" max="22" width="10.5546875" style="8" customWidth="1"/>
    <col min="23" max="24" width="9.109375" style="8"/>
    <col min="25" max="25" width="10.44140625" style="8" customWidth="1"/>
    <col min="26" max="26" width="10.88671875" style="8" customWidth="1"/>
    <col min="27" max="16384" width="9.109375" style="8"/>
  </cols>
  <sheetData>
    <row r="1" spans="2:27" s="1" customFormat="1" ht="6" customHeight="1" x14ac:dyDescent="0.25"/>
    <row r="2" spans="2:27" s="4" customFormat="1" ht="6" customHeight="1" x14ac:dyDescent="0.25">
      <c r="B2" s="2"/>
      <c r="C2" s="3"/>
      <c r="D2" s="3"/>
      <c r="E2" s="3"/>
      <c r="F2" s="3"/>
      <c r="G2" s="3"/>
      <c r="H2" s="3"/>
      <c r="I2" s="3"/>
      <c r="J2" s="3"/>
      <c r="K2" s="3"/>
      <c r="L2" s="3"/>
      <c r="M2" s="3"/>
      <c r="N2" s="3"/>
      <c r="O2" s="3"/>
      <c r="P2" s="3"/>
      <c r="Q2" s="3"/>
      <c r="R2" s="3"/>
      <c r="S2" s="2"/>
    </row>
    <row r="3" spans="2:27" ht="82.8" customHeight="1" x14ac:dyDescent="0.25">
      <c r="B3" s="5"/>
      <c r="C3" s="6"/>
      <c r="D3" s="6"/>
      <c r="E3" s="6"/>
      <c r="F3" s="6"/>
      <c r="G3" s="6"/>
      <c r="H3" s="5"/>
      <c r="I3" s="7" t="s">
        <v>0</v>
      </c>
      <c r="J3" s="7"/>
      <c r="K3" s="7"/>
      <c r="L3" s="7"/>
      <c r="M3" s="7"/>
      <c r="N3" s="7"/>
      <c r="O3" s="7"/>
      <c r="P3" s="7"/>
      <c r="Q3" s="7"/>
      <c r="R3" s="7"/>
      <c r="S3" s="5"/>
      <c r="W3" s="9" t="s">
        <v>1</v>
      </c>
      <c r="X3" s="10"/>
      <c r="Y3" s="10"/>
      <c r="Z3" s="10"/>
      <c r="AA3" s="10"/>
    </row>
    <row r="4" spans="2:27" ht="10.8" customHeight="1" x14ac:dyDescent="0.25">
      <c r="B4" s="5"/>
      <c r="C4" s="5"/>
      <c r="D4" s="5"/>
      <c r="E4" s="5"/>
      <c r="F4" s="5"/>
      <c r="G4" s="5"/>
      <c r="H4" s="5"/>
      <c r="I4" s="5"/>
      <c r="J4" s="5"/>
      <c r="K4" s="5"/>
      <c r="L4" s="5"/>
      <c r="M4" s="11" t="s">
        <v>2</v>
      </c>
      <c r="N4" s="11"/>
      <c r="O4" s="11"/>
      <c r="P4" s="11"/>
      <c r="Q4" s="11"/>
      <c r="R4" s="11"/>
      <c r="S4" s="5"/>
      <c r="W4" s="10"/>
      <c r="X4" s="10"/>
      <c r="Y4" s="10"/>
      <c r="Z4" s="10"/>
      <c r="AA4" s="10"/>
    </row>
    <row r="5" spans="2:27" ht="13.8" customHeight="1" x14ac:dyDescent="0.25">
      <c r="B5" s="5"/>
      <c r="C5" s="12" t="s">
        <v>3</v>
      </c>
      <c r="D5" s="12"/>
      <c r="E5" s="12"/>
      <c r="F5" s="12"/>
      <c r="G5" s="12"/>
      <c r="H5" s="12"/>
      <c r="I5" s="12"/>
      <c r="J5" s="12"/>
      <c r="K5" s="12"/>
      <c r="L5" s="12"/>
      <c r="M5" s="12"/>
      <c r="N5" s="12"/>
      <c r="O5" s="12"/>
      <c r="P5" s="12"/>
      <c r="Q5" s="12"/>
      <c r="R5" s="12"/>
      <c r="S5" s="5"/>
      <c r="U5" s="13">
        <v>44562</v>
      </c>
      <c r="V5" s="13"/>
      <c r="W5" s="10"/>
      <c r="X5" s="10"/>
      <c r="Y5" s="10"/>
      <c r="Z5" s="10"/>
      <c r="AA5" s="10"/>
    </row>
    <row r="6" spans="2:27" x14ac:dyDescent="0.25">
      <c r="B6" s="5"/>
      <c r="C6" s="6"/>
      <c r="D6" s="6"/>
      <c r="E6" s="6"/>
      <c r="F6" s="14" t="s">
        <v>4</v>
      </c>
      <c r="G6" s="15" t="s">
        <v>140</v>
      </c>
      <c r="H6" s="15"/>
      <c r="I6" s="15"/>
      <c r="J6" s="6"/>
      <c r="K6" s="6"/>
      <c r="L6" s="6"/>
      <c r="M6" s="6"/>
      <c r="N6" s="6"/>
      <c r="O6" s="16"/>
      <c r="P6" s="16"/>
      <c r="Q6" s="16"/>
      <c r="R6" s="16"/>
      <c r="S6" s="5"/>
      <c r="U6" s="17">
        <v>44926</v>
      </c>
      <c r="V6" s="17"/>
      <c r="W6" s="18" t="s">
        <v>5</v>
      </c>
      <c r="X6" s="18"/>
      <c r="Y6" s="18"/>
      <c r="Z6" s="18"/>
      <c r="AA6" s="18"/>
    </row>
    <row r="7" spans="2:27" ht="2.4" customHeight="1" x14ac:dyDescent="0.25">
      <c r="B7" s="5"/>
      <c r="C7" s="19"/>
      <c r="D7" s="20"/>
      <c r="E7" s="20"/>
      <c r="F7" s="20"/>
      <c r="G7" s="20"/>
      <c r="H7" s="20"/>
      <c r="I7" s="5"/>
      <c r="J7" s="5"/>
      <c r="K7" s="5"/>
      <c r="L7" s="5"/>
      <c r="M7" s="5"/>
      <c r="N7" s="5"/>
      <c r="O7" s="5"/>
      <c r="P7" s="5"/>
      <c r="Q7" s="5"/>
      <c r="R7" s="5"/>
      <c r="S7" s="5"/>
      <c r="W7" s="18"/>
      <c r="X7" s="18"/>
      <c r="Y7" s="18"/>
      <c r="Z7" s="18"/>
      <c r="AA7" s="18"/>
    </row>
    <row r="8" spans="2:27" ht="15" customHeight="1" x14ac:dyDescent="0.25">
      <c r="B8" s="5"/>
      <c r="C8" s="21" t="s">
        <v>6</v>
      </c>
      <c r="D8" s="22"/>
      <c r="E8" s="23"/>
      <c r="F8" s="24" t="s">
        <v>7</v>
      </c>
      <c r="G8" s="25"/>
      <c r="H8" s="25"/>
      <c r="I8" s="25"/>
      <c r="J8" s="25"/>
      <c r="K8" s="25"/>
      <c r="L8" s="25"/>
      <c r="M8" s="25"/>
      <c r="N8" s="25"/>
      <c r="O8" s="25"/>
      <c r="P8" s="25"/>
      <c r="Q8" s="25"/>
      <c r="R8" s="26"/>
      <c r="S8" s="5"/>
      <c r="U8" s="27">
        <f>DAY(U5)</f>
        <v>1</v>
      </c>
      <c r="V8" s="27">
        <f>DAY(U6)</f>
        <v>31</v>
      </c>
      <c r="W8" s="18"/>
      <c r="X8" s="18"/>
      <c r="Y8" s="18"/>
      <c r="Z8" s="18"/>
      <c r="AA8" s="18"/>
    </row>
    <row r="9" spans="2:27" ht="15" customHeight="1" x14ac:dyDescent="0.25">
      <c r="B9" s="5"/>
      <c r="C9" s="21" t="s">
        <v>8</v>
      </c>
      <c r="D9" s="22"/>
      <c r="E9" s="23"/>
      <c r="F9" s="28">
        <v>290237319</v>
      </c>
      <c r="G9" s="25"/>
      <c r="H9" s="25"/>
      <c r="I9" s="25"/>
      <c r="J9" s="25"/>
      <c r="K9" s="25"/>
      <c r="L9" s="25"/>
      <c r="M9" s="25"/>
      <c r="N9" s="25"/>
      <c r="O9" s="25"/>
      <c r="P9" s="25"/>
      <c r="Q9" s="25"/>
      <c r="R9" s="26"/>
      <c r="S9" s="5"/>
      <c r="U9" s="27">
        <f>MONTH(U5)</f>
        <v>1</v>
      </c>
      <c r="V9" s="27">
        <f>MONTH(U6)</f>
        <v>12</v>
      </c>
      <c r="W9" s="29" t="str">
        <f>IF(U9=1,"январь",IF(U9=2,"февраль",IF(U9=3,"март",IF(U9=4,"апрель",IF(U9=5,"май",IF(U9=6,"июнь",IF(U9=7,"июль",W10)))))))</f>
        <v>январь</v>
      </c>
      <c r="X9" s="29" t="str">
        <f>IF(V9=1,"январь",IF(V9=2,"февраль",IF(V9=3,"март",IF(V9=4,"апрель",IF(V9=5,"май",IF(V9=6,"июнь",IF(V9=7,"июль",X10)))))))</f>
        <v>декабрь</v>
      </c>
      <c r="Y9" s="29"/>
    </row>
    <row r="10" spans="2:27" ht="15" customHeight="1" x14ac:dyDescent="0.25">
      <c r="B10" s="5"/>
      <c r="C10" s="21" t="s">
        <v>9</v>
      </c>
      <c r="D10" s="22"/>
      <c r="E10" s="23"/>
      <c r="F10" s="24" t="s">
        <v>10</v>
      </c>
      <c r="G10" s="25"/>
      <c r="H10" s="25"/>
      <c r="I10" s="25"/>
      <c r="J10" s="25"/>
      <c r="K10" s="25"/>
      <c r="L10" s="25"/>
      <c r="M10" s="25"/>
      <c r="N10" s="25"/>
      <c r="O10" s="25"/>
      <c r="P10" s="25"/>
      <c r="Q10" s="25"/>
      <c r="R10" s="26"/>
      <c r="S10" s="5"/>
      <c r="U10" s="27">
        <f>YEAR(U5)</f>
        <v>2022</v>
      </c>
      <c r="V10" s="27">
        <f>YEAR(U6)</f>
        <v>2022</v>
      </c>
      <c r="W10" s="29">
        <f>IF(U9=8,"август",IF(U9=9,"сентябрь",IF(U9=10,"октябрь",IF(U9=11,"ноябрь",IF(U9=12,"декабрь",0)))))</f>
        <v>0</v>
      </c>
      <c r="X10" s="29" t="str">
        <f>IF(V9=8,"август",IF(V9=9,"сентябрь",IF(V9=10,"октябрь",IF(V9=11,"ноябрь",IF(V9=12,"декабрь",0)))))</f>
        <v>декабрь</v>
      </c>
      <c r="Y10" s="29"/>
    </row>
    <row r="11" spans="2:27" ht="15" customHeight="1" x14ac:dyDescent="0.25">
      <c r="B11" s="5"/>
      <c r="C11" s="21" t="s">
        <v>11</v>
      </c>
      <c r="D11" s="22"/>
      <c r="E11" s="23"/>
      <c r="F11" s="24" t="s">
        <v>12</v>
      </c>
      <c r="G11" s="25"/>
      <c r="H11" s="25"/>
      <c r="I11" s="25"/>
      <c r="J11" s="25"/>
      <c r="K11" s="25"/>
      <c r="L11" s="25"/>
      <c r="M11" s="25"/>
      <c r="N11" s="25"/>
      <c r="O11" s="25"/>
      <c r="P11" s="25"/>
      <c r="Q11" s="25"/>
      <c r="R11" s="26"/>
      <c r="S11" s="5"/>
      <c r="U11" s="27"/>
      <c r="V11" s="29"/>
      <c r="W11" s="29"/>
      <c r="X11" s="29"/>
      <c r="Y11" s="29"/>
    </row>
    <row r="12" spans="2:27" ht="15" customHeight="1" x14ac:dyDescent="0.25">
      <c r="B12" s="5"/>
      <c r="C12" s="21" t="s">
        <v>13</v>
      </c>
      <c r="D12" s="22"/>
      <c r="E12" s="23"/>
      <c r="F12" s="24" t="s">
        <v>14</v>
      </c>
      <c r="G12" s="25"/>
      <c r="H12" s="25"/>
      <c r="I12" s="25"/>
      <c r="J12" s="25"/>
      <c r="K12" s="25"/>
      <c r="L12" s="25"/>
      <c r="M12" s="25"/>
      <c r="N12" s="25"/>
      <c r="O12" s="25"/>
      <c r="P12" s="25"/>
      <c r="Q12" s="25"/>
      <c r="R12" s="26"/>
      <c r="S12" s="5"/>
    </row>
    <row r="13" spans="2:27" ht="15" customHeight="1" x14ac:dyDescent="0.25">
      <c r="B13" s="5"/>
      <c r="C13" s="21" t="s">
        <v>15</v>
      </c>
      <c r="D13" s="22"/>
      <c r="E13" s="23"/>
      <c r="F13" s="24" t="s">
        <v>16</v>
      </c>
      <c r="G13" s="25"/>
      <c r="H13" s="25"/>
      <c r="I13" s="25"/>
      <c r="J13" s="25"/>
      <c r="K13" s="25"/>
      <c r="L13" s="25"/>
      <c r="M13" s="25"/>
      <c r="N13" s="25"/>
      <c r="O13" s="25"/>
      <c r="P13" s="25"/>
      <c r="Q13" s="25"/>
      <c r="R13" s="26"/>
      <c r="S13" s="5"/>
    </row>
    <row r="14" spans="2:27" x14ac:dyDescent="0.25">
      <c r="B14" s="5"/>
      <c r="C14" s="21" t="s">
        <v>17</v>
      </c>
      <c r="D14" s="22"/>
      <c r="E14" s="23"/>
      <c r="F14" s="24" t="s">
        <v>18</v>
      </c>
      <c r="G14" s="25"/>
      <c r="H14" s="25"/>
      <c r="I14" s="25"/>
      <c r="J14" s="25"/>
      <c r="K14" s="25"/>
      <c r="L14" s="25"/>
      <c r="M14" s="25"/>
      <c r="N14" s="25"/>
      <c r="O14" s="25"/>
      <c r="P14" s="25"/>
      <c r="Q14" s="25"/>
      <c r="R14" s="26"/>
      <c r="S14" s="5"/>
    </row>
    <row r="15" spans="2:27" ht="6" customHeight="1" x14ac:dyDescent="0.25">
      <c r="B15" s="5"/>
      <c r="C15" s="5"/>
      <c r="D15" s="5"/>
      <c r="E15" s="5"/>
      <c r="F15" s="5"/>
      <c r="G15" s="5"/>
      <c r="H15" s="5"/>
      <c r="I15" s="5"/>
      <c r="J15" s="5"/>
      <c r="K15" s="5"/>
      <c r="L15" s="5"/>
      <c r="M15" s="5"/>
      <c r="N15" s="5"/>
      <c r="O15" s="5"/>
      <c r="P15" s="5"/>
      <c r="Q15" s="5"/>
      <c r="R15" s="5"/>
      <c r="S15" s="5"/>
    </row>
    <row r="16" spans="2:27" x14ac:dyDescent="0.25">
      <c r="B16" s="5"/>
      <c r="C16" s="6"/>
      <c r="D16" s="6"/>
      <c r="E16" s="6"/>
      <c r="F16" s="6"/>
      <c r="G16" s="6"/>
      <c r="H16" s="5"/>
      <c r="I16" s="21" t="s">
        <v>19</v>
      </c>
      <c r="J16" s="22"/>
      <c r="K16" s="22"/>
      <c r="L16" s="22"/>
      <c r="M16" s="23"/>
      <c r="N16" s="30"/>
      <c r="O16" s="31"/>
      <c r="P16" s="31"/>
      <c r="Q16" s="31"/>
      <c r="R16" s="32"/>
      <c r="S16" s="5"/>
      <c r="U16" s="33"/>
    </row>
    <row r="17" spans="2:24" x14ac:dyDescent="0.25">
      <c r="B17" s="5"/>
      <c r="C17" s="6"/>
      <c r="D17" s="6"/>
      <c r="E17" s="6"/>
      <c r="F17" s="6"/>
      <c r="G17" s="6"/>
      <c r="H17" s="5"/>
      <c r="I17" s="21" t="s">
        <v>20</v>
      </c>
      <c r="J17" s="22"/>
      <c r="K17" s="22"/>
      <c r="L17" s="22"/>
      <c r="M17" s="23"/>
      <c r="N17" s="30"/>
      <c r="O17" s="31"/>
      <c r="P17" s="31"/>
      <c r="Q17" s="31"/>
      <c r="R17" s="32"/>
      <c r="S17" s="5"/>
    </row>
    <row r="18" spans="2:24" x14ac:dyDescent="0.25">
      <c r="B18" s="5"/>
      <c r="C18" s="6"/>
      <c r="D18" s="6"/>
      <c r="E18" s="6"/>
      <c r="F18" s="6"/>
      <c r="G18" s="6"/>
      <c r="H18" s="5"/>
      <c r="I18" s="21" t="s">
        <v>21</v>
      </c>
      <c r="J18" s="22"/>
      <c r="K18" s="22"/>
      <c r="L18" s="22"/>
      <c r="M18" s="23"/>
      <c r="N18" s="30"/>
      <c r="O18" s="31"/>
      <c r="P18" s="31"/>
      <c r="Q18" s="31"/>
      <c r="R18" s="32"/>
      <c r="S18" s="5"/>
    </row>
    <row r="19" spans="2:24" ht="4.8" customHeight="1" x14ac:dyDescent="0.25">
      <c r="B19" s="5"/>
      <c r="C19" s="5"/>
      <c r="D19" s="5"/>
      <c r="E19" s="5"/>
      <c r="F19" s="5"/>
      <c r="G19" s="5"/>
      <c r="H19" s="5"/>
      <c r="I19" s="5"/>
      <c r="J19" s="5"/>
      <c r="K19" s="5"/>
      <c r="L19" s="5"/>
      <c r="M19" s="5"/>
      <c r="N19" s="5"/>
      <c r="O19" s="5"/>
      <c r="P19" s="5"/>
      <c r="Q19" s="5"/>
      <c r="R19" s="5"/>
      <c r="S19" s="5"/>
    </row>
    <row r="20" spans="2:24" ht="15" customHeight="1" x14ac:dyDescent="0.25">
      <c r="B20" s="5"/>
      <c r="C20" s="34" t="s">
        <v>22</v>
      </c>
      <c r="D20" s="35"/>
      <c r="E20" s="35"/>
      <c r="F20" s="35"/>
      <c r="G20" s="36"/>
      <c r="H20" s="37" t="s">
        <v>23</v>
      </c>
      <c r="I20" s="38" t="s">
        <v>24</v>
      </c>
      <c r="J20" s="39">
        <f>U6</f>
        <v>44926</v>
      </c>
      <c r="K20" s="39"/>
      <c r="L20" s="39"/>
      <c r="M20" s="40"/>
      <c r="N20" s="41" t="s">
        <v>25</v>
      </c>
      <c r="O20" s="42" t="s">
        <v>141</v>
      </c>
      <c r="P20" s="42"/>
      <c r="Q20" s="42"/>
      <c r="R20" s="43"/>
      <c r="S20" s="5"/>
    </row>
    <row r="21" spans="2:24" x14ac:dyDescent="0.25">
      <c r="B21" s="5"/>
      <c r="C21" s="44"/>
      <c r="D21" s="45"/>
      <c r="E21" s="45"/>
      <c r="F21" s="45"/>
      <c r="G21" s="46"/>
      <c r="H21" s="47"/>
      <c r="I21" s="48">
        <f>U6</f>
        <v>44926</v>
      </c>
      <c r="J21" s="49"/>
      <c r="K21" s="49"/>
      <c r="L21" s="49"/>
      <c r="M21" s="50"/>
      <c r="N21" s="51"/>
      <c r="O21" s="52"/>
      <c r="P21" s="53"/>
      <c r="Q21" s="54"/>
      <c r="R21" s="55"/>
      <c r="S21" s="5"/>
    </row>
    <row r="22" spans="2:24" x14ac:dyDescent="0.25">
      <c r="B22" s="5"/>
      <c r="C22" s="56">
        <v>1</v>
      </c>
      <c r="D22" s="57"/>
      <c r="E22" s="57"/>
      <c r="F22" s="57"/>
      <c r="G22" s="58"/>
      <c r="H22" s="59">
        <v>2</v>
      </c>
      <c r="I22" s="56">
        <v>3</v>
      </c>
      <c r="J22" s="57"/>
      <c r="K22" s="57"/>
      <c r="L22" s="57"/>
      <c r="M22" s="58"/>
      <c r="N22" s="56">
        <v>4</v>
      </c>
      <c r="O22" s="57"/>
      <c r="P22" s="57"/>
      <c r="Q22" s="57"/>
      <c r="R22" s="58"/>
      <c r="S22" s="5"/>
    </row>
    <row r="23" spans="2:24" x14ac:dyDescent="0.25">
      <c r="B23" s="5"/>
      <c r="C23" s="60" t="s">
        <v>26</v>
      </c>
      <c r="D23" s="61"/>
      <c r="E23" s="61"/>
      <c r="F23" s="61"/>
      <c r="G23" s="61"/>
      <c r="H23" s="62"/>
      <c r="I23" s="63"/>
      <c r="J23" s="63"/>
      <c r="K23" s="63"/>
      <c r="L23" s="63"/>
      <c r="M23" s="63"/>
      <c r="N23" s="63"/>
      <c r="O23" s="63"/>
      <c r="P23" s="63"/>
      <c r="Q23" s="63"/>
      <c r="R23" s="64"/>
      <c r="S23" s="5"/>
      <c r="X23" s="65"/>
    </row>
    <row r="24" spans="2:24" x14ac:dyDescent="0.25">
      <c r="B24" s="5"/>
      <c r="C24" s="66" t="s">
        <v>27</v>
      </c>
      <c r="D24" s="67"/>
      <c r="E24" s="67"/>
      <c r="F24" s="67"/>
      <c r="G24" s="68"/>
      <c r="H24" s="69">
        <v>110</v>
      </c>
      <c r="I24" s="70">
        <v>18657</v>
      </c>
      <c r="J24" s="71"/>
      <c r="K24" s="71"/>
      <c r="L24" s="71"/>
      <c r="M24" s="72"/>
      <c r="N24" s="73">
        <v>14422</v>
      </c>
      <c r="O24" s="74"/>
      <c r="P24" s="74"/>
      <c r="Q24" s="74"/>
      <c r="R24" s="75"/>
      <c r="S24" s="5"/>
      <c r="U24" s="76" t="s">
        <v>28</v>
      </c>
    </row>
    <row r="25" spans="2:24" x14ac:dyDescent="0.25">
      <c r="B25" s="5"/>
      <c r="C25" s="21" t="s">
        <v>29</v>
      </c>
      <c r="D25" s="22"/>
      <c r="E25" s="22"/>
      <c r="F25" s="22"/>
      <c r="G25" s="23"/>
      <c r="H25" s="77">
        <v>120</v>
      </c>
      <c r="I25" s="70">
        <v>5</v>
      </c>
      <c r="J25" s="71"/>
      <c r="K25" s="71"/>
      <c r="L25" s="71"/>
      <c r="M25" s="72"/>
      <c r="N25" s="73">
        <v>5</v>
      </c>
      <c r="O25" s="74"/>
      <c r="P25" s="74"/>
      <c r="Q25" s="74"/>
      <c r="R25" s="75"/>
      <c r="S25" s="5"/>
      <c r="U25" s="76" t="s">
        <v>30</v>
      </c>
    </row>
    <row r="26" spans="2:24" x14ac:dyDescent="0.25">
      <c r="B26" s="5"/>
      <c r="C26" s="78" t="s">
        <v>31</v>
      </c>
      <c r="D26" s="79"/>
      <c r="E26" s="79"/>
      <c r="F26" s="79"/>
      <c r="G26" s="80"/>
      <c r="H26" s="81">
        <v>130</v>
      </c>
      <c r="I26" s="82">
        <f>SUM(I28:M30)</f>
        <v>0</v>
      </c>
      <c r="J26" s="83"/>
      <c r="K26" s="83"/>
      <c r="L26" s="83"/>
      <c r="M26" s="83"/>
      <c r="N26" s="84">
        <f>SUM(N28:R30)</f>
        <v>0</v>
      </c>
      <c r="O26" s="85"/>
      <c r="P26" s="85"/>
      <c r="Q26" s="85"/>
      <c r="R26" s="86"/>
      <c r="S26" s="5"/>
      <c r="U26" s="87" t="s">
        <v>32</v>
      </c>
    </row>
    <row r="27" spans="2:24" ht="10.8" customHeight="1" x14ac:dyDescent="0.25">
      <c r="B27" s="5"/>
      <c r="C27" s="78" t="s">
        <v>33</v>
      </c>
      <c r="D27" s="79"/>
      <c r="E27" s="79"/>
      <c r="F27" s="79"/>
      <c r="G27" s="79"/>
      <c r="H27" s="81"/>
      <c r="I27" s="83"/>
      <c r="J27" s="83"/>
      <c r="K27" s="83"/>
      <c r="L27" s="83"/>
      <c r="M27" s="83"/>
      <c r="N27" s="82"/>
      <c r="O27" s="83"/>
      <c r="P27" s="83"/>
      <c r="Q27" s="83"/>
      <c r="R27" s="88"/>
      <c r="S27" s="5"/>
      <c r="U27" s="89"/>
    </row>
    <row r="28" spans="2:24" ht="11.4" customHeight="1" x14ac:dyDescent="0.25">
      <c r="B28" s="5"/>
      <c r="C28" s="66" t="s">
        <v>34</v>
      </c>
      <c r="D28" s="67"/>
      <c r="E28" s="67"/>
      <c r="F28" s="67"/>
      <c r="G28" s="67"/>
      <c r="H28" s="69">
        <v>131</v>
      </c>
      <c r="I28" s="90">
        <v>0</v>
      </c>
      <c r="J28" s="90"/>
      <c r="K28" s="90"/>
      <c r="L28" s="90"/>
      <c r="M28" s="90"/>
      <c r="N28" s="91">
        <v>0</v>
      </c>
      <c r="O28" s="92"/>
      <c r="P28" s="92"/>
      <c r="Q28" s="92"/>
      <c r="R28" s="93"/>
      <c r="S28" s="5"/>
      <c r="U28" s="94"/>
    </row>
    <row r="29" spans="2:24" x14ac:dyDescent="0.25">
      <c r="B29" s="5"/>
      <c r="C29" s="66" t="s">
        <v>35</v>
      </c>
      <c r="D29" s="67"/>
      <c r="E29" s="67"/>
      <c r="F29" s="67"/>
      <c r="G29" s="68"/>
      <c r="H29" s="69">
        <v>132</v>
      </c>
      <c r="I29" s="95">
        <v>0</v>
      </c>
      <c r="J29" s="90"/>
      <c r="K29" s="90"/>
      <c r="L29" s="90"/>
      <c r="M29" s="90"/>
      <c r="N29" s="91">
        <v>0</v>
      </c>
      <c r="O29" s="92"/>
      <c r="P29" s="92"/>
      <c r="Q29" s="92"/>
      <c r="R29" s="93"/>
      <c r="S29" s="5"/>
      <c r="U29" s="94"/>
    </row>
    <row r="30" spans="2:24" ht="16.2" customHeight="1" x14ac:dyDescent="0.25">
      <c r="B30" s="5"/>
      <c r="C30" s="21" t="s">
        <v>36</v>
      </c>
      <c r="D30" s="22"/>
      <c r="E30" s="22"/>
      <c r="F30" s="22"/>
      <c r="G30" s="23"/>
      <c r="H30" s="77">
        <v>133</v>
      </c>
      <c r="I30" s="96">
        <v>0</v>
      </c>
      <c r="J30" s="97"/>
      <c r="K30" s="97"/>
      <c r="L30" s="97"/>
      <c r="M30" s="98"/>
      <c r="N30" s="73">
        <v>0</v>
      </c>
      <c r="O30" s="74"/>
      <c r="P30" s="74"/>
      <c r="Q30" s="74"/>
      <c r="R30" s="75"/>
      <c r="S30" s="5"/>
      <c r="U30" s="99"/>
    </row>
    <row r="31" spans="2:24" ht="14.4" customHeight="1" x14ac:dyDescent="0.25">
      <c r="B31" s="5"/>
      <c r="C31" s="21" t="s">
        <v>37</v>
      </c>
      <c r="D31" s="22"/>
      <c r="E31" s="22"/>
      <c r="F31" s="22"/>
      <c r="G31" s="23"/>
      <c r="H31" s="77">
        <v>140</v>
      </c>
      <c r="I31" s="70">
        <v>68</v>
      </c>
      <c r="J31" s="71"/>
      <c r="K31" s="71"/>
      <c r="L31" s="71"/>
      <c r="M31" s="72"/>
      <c r="N31" s="73">
        <v>10</v>
      </c>
      <c r="O31" s="74"/>
      <c r="P31" s="74"/>
      <c r="Q31" s="74"/>
      <c r="R31" s="75"/>
      <c r="S31" s="5"/>
      <c r="U31" s="76" t="s">
        <v>38</v>
      </c>
    </row>
    <row r="32" spans="2:24" x14ac:dyDescent="0.25">
      <c r="B32" s="5"/>
      <c r="C32" s="21" t="s">
        <v>39</v>
      </c>
      <c r="D32" s="22"/>
      <c r="E32" s="22"/>
      <c r="F32" s="22"/>
      <c r="G32" s="23"/>
      <c r="H32" s="77">
        <v>150</v>
      </c>
      <c r="I32" s="96">
        <v>0</v>
      </c>
      <c r="J32" s="97"/>
      <c r="K32" s="97"/>
      <c r="L32" s="97"/>
      <c r="M32" s="98"/>
      <c r="N32" s="73">
        <v>0</v>
      </c>
      <c r="O32" s="74"/>
      <c r="P32" s="74"/>
      <c r="Q32" s="74"/>
      <c r="R32" s="75"/>
      <c r="S32" s="5"/>
      <c r="U32" s="76" t="s">
        <v>40</v>
      </c>
    </row>
    <row r="33" spans="2:22" ht="14.4" customHeight="1" x14ac:dyDescent="0.25">
      <c r="B33" s="5"/>
      <c r="C33" s="21" t="s">
        <v>41</v>
      </c>
      <c r="D33" s="22"/>
      <c r="E33" s="22"/>
      <c r="F33" s="22"/>
      <c r="G33" s="23"/>
      <c r="H33" s="77">
        <v>160</v>
      </c>
      <c r="I33" s="96">
        <v>0</v>
      </c>
      <c r="J33" s="97"/>
      <c r="K33" s="97"/>
      <c r="L33" s="97"/>
      <c r="M33" s="98"/>
      <c r="N33" s="73">
        <v>0</v>
      </c>
      <c r="O33" s="74"/>
      <c r="P33" s="74"/>
      <c r="Q33" s="74"/>
      <c r="R33" s="75"/>
      <c r="S33" s="5"/>
      <c r="U33" s="76" t="s">
        <v>42</v>
      </c>
    </row>
    <row r="34" spans="2:22" x14ac:dyDescent="0.25">
      <c r="B34" s="5"/>
      <c r="C34" s="21" t="s">
        <v>43</v>
      </c>
      <c r="D34" s="22"/>
      <c r="E34" s="22"/>
      <c r="F34" s="22"/>
      <c r="G34" s="23"/>
      <c r="H34" s="77">
        <v>170</v>
      </c>
      <c r="I34" s="96">
        <v>0</v>
      </c>
      <c r="J34" s="97"/>
      <c r="K34" s="97"/>
      <c r="L34" s="97"/>
      <c r="M34" s="98"/>
      <c r="N34" s="73">
        <v>0</v>
      </c>
      <c r="O34" s="74"/>
      <c r="P34" s="74"/>
      <c r="Q34" s="74"/>
      <c r="R34" s="75"/>
      <c r="S34" s="5"/>
      <c r="U34" s="76" t="s">
        <v>44</v>
      </c>
      <c r="V34" s="76" t="s">
        <v>45</v>
      </c>
    </row>
    <row r="35" spans="2:22" ht="14.4" customHeight="1" x14ac:dyDescent="0.25">
      <c r="B35" s="5"/>
      <c r="C35" s="21" t="s">
        <v>46</v>
      </c>
      <c r="D35" s="22"/>
      <c r="E35" s="22"/>
      <c r="F35" s="22"/>
      <c r="G35" s="23"/>
      <c r="H35" s="77">
        <v>180</v>
      </c>
      <c r="I35" s="70">
        <v>20</v>
      </c>
      <c r="J35" s="71"/>
      <c r="K35" s="71"/>
      <c r="L35" s="71"/>
      <c r="M35" s="72"/>
      <c r="N35" s="73">
        <v>15</v>
      </c>
      <c r="O35" s="74"/>
      <c r="P35" s="74"/>
      <c r="Q35" s="74"/>
      <c r="R35" s="75"/>
      <c r="S35" s="5"/>
      <c r="U35" s="87" t="s">
        <v>47</v>
      </c>
    </row>
    <row r="36" spans="2:22" s="108" customFormat="1" ht="15.6" x14ac:dyDescent="0.3">
      <c r="B36" s="100"/>
      <c r="C36" s="101" t="s">
        <v>48</v>
      </c>
      <c r="D36" s="102"/>
      <c r="E36" s="102"/>
      <c r="F36" s="102"/>
      <c r="G36" s="103"/>
      <c r="H36" s="104">
        <v>190</v>
      </c>
      <c r="I36" s="105">
        <f>SUM(I24:M26,I31:M35)</f>
        <v>18750</v>
      </c>
      <c r="J36" s="106"/>
      <c r="K36" s="106"/>
      <c r="L36" s="106"/>
      <c r="M36" s="107"/>
      <c r="N36" s="105">
        <f>SUM(N24:R26,N31:R35)</f>
        <v>14452</v>
      </c>
      <c r="O36" s="106"/>
      <c r="P36" s="106"/>
      <c r="Q36" s="106"/>
      <c r="R36" s="107"/>
      <c r="S36" s="100"/>
      <c r="U36" s="89"/>
    </row>
    <row r="37" spans="2:22" x14ac:dyDescent="0.25">
      <c r="B37" s="5"/>
      <c r="C37" s="60" t="s">
        <v>49</v>
      </c>
      <c r="D37" s="61"/>
      <c r="E37" s="61"/>
      <c r="F37" s="61"/>
      <c r="G37" s="61"/>
      <c r="H37" s="109"/>
      <c r="I37" s="110"/>
      <c r="J37" s="110"/>
      <c r="K37" s="110"/>
      <c r="L37" s="110"/>
      <c r="M37" s="110"/>
      <c r="N37" s="110"/>
      <c r="O37" s="110"/>
      <c r="P37" s="110"/>
      <c r="Q37" s="110"/>
      <c r="R37" s="111"/>
      <c r="S37" s="5"/>
      <c r="U37" s="99"/>
    </row>
    <row r="38" spans="2:22" x14ac:dyDescent="0.25">
      <c r="B38" s="5"/>
      <c r="C38" s="66" t="s">
        <v>50</v>
      </c>
      <c r="D38" s="67"/>
      <c r="E38" s="67"/>
      <c r="F38" s="67"/>
      <c r="G38" s="68"/>
      <c r="H38" s="69">
        <v>210</v>
      </c>
      <c r="I38" s="112">
        <f>SUM(I40:M45)</f>
        <v>1707</v>
      </c>
      <c r="J38" s="113"/>
      <c r="K38" s="113"/>
      <c r="L38" s="113"/>
      <c r="M38" s="114"/>
      <c r="N38" s="112">
        <f>SUM(N40:R45)</f>
        <v>1138</v>
      </c>
      <c r="O38" s="113"/>
      <c r="P38" s="113"/>
      <c r="Q38" s="113"/>
      <c r="R38" s="114"/>
      <c r="S38" s="5"/>
      <c r="U38" s="76"/>
    </row>
    <row r="39" spans="2:22" ht="10.199999999999999" customHeight="1" x14ac:dyDescent="0.25">
      <c r="B39" s="5"/>
      <c r="C39" s="78" t="s">
        <v>33</v>
      </c>
      <c r="D39" s="79"/>
      <c r="E39" s="79"/>
      <c r="F39" s="79"/>
      <c r="G39" s="79"/>
      <c r="H39" s="81"/>
      <c r="I39" s="83"/>
      <c r="J39" s="83"/>
      <c r="K39" s="83"/>
      <c r="L39" s="83"/>
      <c r="M39" s="83"/>
      <c r="N39" s="82"/>
      <c r="O39" s="83"/>
      <c r="P39" s="83"/>
      <c r="Q39" s="83"/>
      <c r="R39" s="88"/>
      <c r="S39" s="5"/>
      <c r="U39" s="115"/>
    </row>
    <row r="40" spans="2:22" ht="12.6" customHeight="1" x14ac:dyDescent="0.25">
      <c r="B40" s="5"/>
      <c r="C40" s="66" t="s">
        <v>51</v>
      </c>
      <c r="D40" s="67"/>
      <c r="E40" s="67"/>
      <c r="F40" s="67"/>
      <c r="G40" s="67"/>
      <c r="H40" s="69">
        <v>211</v>
      </c>
      <c r="I40" s="116">
        <v>1643</v>
      </c>
      <c r="J40" s="116"/>
      <c r="K40" s="116"/>
      <c r="L40" s="116"/>
      <c r="M40" s="116"/>
      <c r="N40" s="117">
        <f>1113-41</f>
        <v>1072</v>
      </c>
      <c r="O40" s="118"/>
      <c r="P40" s="118"/>
      <c r="Q40" s="118"/>
      <c r="R40" s="119"/>
      <c r="S40" s="5"/>
      <c r="U40" s="120" t="s">
        <v>52</v>
      </c>
    </row>
    <row r="41" spans="2:22" x14ac:dyDescent="0.25">
      <c r="B41" s="5"/>
      <c r="C41" s="21" t="s">
        <v>53</v>
      </c>
      <c r="D41" s="22"/>
      <c r="E41" s="22"/>
      <c r="F41" s="22"/>
      <c r="G41" s="23"/>
      <c r="H41" s="77">
        <v>212</v>
      </c>
      <c r="I41" s="96">
        <v>0</v>
      </c>
      <c r="J41" s="97"/>
      <c r="K41" s="97"/>
      <c r="L41" s="97"/>
      <c r="M41" s="98"/>
      <c r="N41" s="73">
        <v>0</v>
      </c>
      <c r="O41" s="74"/>
      <c r="P41" s="74"/>
      <c r="Q41" s="74"/>
      <c r="R41" s="75"/>
      <c r="S41" s="5"/>
      <c r="U41" s="76" t="s">
        <v>54</v>
      </c>
    </row>
    <row r="42" spans="2:22" x14ac:dyDescent="0.25">
      <c r="B42" s="5"/>
      <c r="C42" s="21" t="s">
        <v>55</v>
      </c>
      <c r="D42" s="22"/>
      <c r="E42" s="22"/>
      <c r="F42" s="22"/>
      <c r="G42" s="23"/>
      <c r="H42" s="77">
        <v>213</v>
      </c>
      <c r="I42" s="96">
        <v>0</v>
      </c>
      <c r="J42" s="97"/>
      <c r="K42" s="97"/>
      <c r="L42" s="97"/>
      <c r="M42" s="98"/>
      <c r="N42" s="73">
        <v>0</v>
      </c>
      <c r="O42" s="74"/>
      <c r="P42" s="74"/>
      <c r="Q42" s="74"/>
      <c r="R42" s="75"/>
      <c r="S42" s="5"/>
      <c r="U42" s="76" t="s">
        <v>56</v>
      </c>
    </row>
    <row r="43" spans="2:22" x14ac:dyDescent="0.25">
      <c r="B43" s="5"/>
      <c r="C43" s="21" t="s">
        <v>57</v>
      </c>
      <c r="D43" s="22"/>
      <c r="E43" s="22"/>
      <c r="F43" s="22"/>
      <c r="G43" s="23"/>
      <c r="H43" s="77">
        <v>214</v>
      </c>
      <c r="I43" s="70">
        <v>64</v>
      </c>
      <c r="J43" s="71"/>
      <c r="K43" s="71"/>
      <c r="L43" s="71"/>
      <c r="M43" s="72"/>
      <c r="N43" s="73">
        <v>66</v>
      </c>
      <c r="O43" s="74"/>
      <c r="P43" s="74"/>
      <c r="Q43" s="74"/>
      <c r="R43" s="75"/>
      <c r="S43" s="5"/>
      <c r="U43" s="76" t="s">
        <v>58</v>
      </c>
      <c r="V43" s="76" t="s">
        <v>59</v>
      </c>
    </row>
    <row r="44" spans="2:22" x14ac:dyDescent="0.25">
      <c r="B44" s="5"/>
      <c r="C44" s="21" t="s">
        <v>60</v>
      </c>
      <c r="D44" s="22"/>
      <c r="E44" s="22"/>
      <c r="F44" s="22"/>
      <c r="G44" s="23"/>
      <c r="H44" s="77">
        <v>215</v>
      </c>
      <c r="I44" s="96">
        <v>0</v>
      </c>
      <c r="J44" s="97"/>
      <c r="K44" s="97"/>
      <c r="L44" s="97"/>
      <c r="M44" s="98"/>
      <c r="N44" s="73">
        <v>0</v>
      </c>
      <c r="O44" s="74"/>
      <c r="P44" s="74"/>
      <c r="Q44" s="74"/>
      <c r="R44" s="75"/>
      <c r="S44" s="5"/>
      <c r="U44" s="76" t="s">
        <v>61</v>
      </c>
    </row>
    <row r="45" spans="2:22" x14ac:dyDescent="0.25">
      <c r="B45" s="5"/>
      <c r="C45" s="21" t="s">
        <v>62</v>
      </c>
      <c r="D45" s="22"/>
      <c r="E45" s="22"/>
      <c r="F45" s="22"/>
      <c r="G45" s="23"/>
      <c r="H45" s="77">
        <v>216</v>
      </c>
      <c r="I45" s="96">
        <v>0</v>
      </c>
      <c r="J45" s="97"/>
      <c r="K45" s="97"/>
      <c r="L45" s="97"/>
      <c r="M45" s="98"/>
      <c r="N45" s="73">
        <v>0</v>
      </c>
      <c r="O45" s="74"/>
      <c r="P45" s="74"/>
      <c r="Q45" s="74"/>
      <c r="R45" s="75"/>
      <c r="S45" s="5"/>
      <c r="U45" s="87"/>
    </row>
    <row r="46" spans="2:22" ht="25.8" customHeight="1" x14ac:dyDescent="0.25">
      <c r="B46" s="5"/>
      <c r="C46" s="21" t="s">
        <v>63</v>
      </c>
      <c r="D46" s="22"/>
      <c r="E46" s="22"/>
      <c r="F46" s="22"/>
      <c r="G46" s="23"/>
      <c r="H46" s="77">
        <v>220</v>
      </c>
      <c r="I46" s="96">
        <v>0</v>
      </c>
      <c r="J46" s="97"/>
      <c r="K46" s="97"/>
      <c r="L46" s="97"/>
      <c r="M46" s="98"/>
      <c r="N46" s="73">
        <v>165</v>
      </c>
      <c r="O46" s="74"/>
      <c r="P46" s="74"/>
      <c r="Q46" s="74"/>
      <c r="R46" s="75"/>
      <c r="S46" s="5"/>
      <c r="U46" s="76" t="s">
        <v>64</v>
      </c>
    </row>
    <row r="47" spans="2:22" ht="15" customHeight="1" x14ac:dyDescent="0.25">
      <c r="B47" s="5"/>
      <c r="C47" s="21" t="s">
        <v>65</v>
      </c>
      <c r="D47" s="22"/>
      <c r="E47" s="22"/>
      <c r="F47" s="22"/>
      <c r="G47" s="23"/>
      <c r="H47" s="77">
        <v>230</v>
      </c>
      <c r="I47" s="70">
        <v>92</v>
      </c>
      <c r="J47" s="71"/>
      <c r="K47" s="71"/>
      <c r="L47" s="71"/>
      <c r="M47" s="72"/>
      <c r="N47" s="121">
        <v>63</v>
      </c>
      <c r="O47" s="122"/>
      <c r="P47" s="122"/>
      <c r="Q47" s="122"/>
      <c r="R47" s="123"/>
      <c r="S47" s="5"/>
      <c r="U47" s="87" t="s">
        <v>47</v>
      </c>
    </row>
    <row r="48" spans="2:22" ht="26.4" customHeight="1" x14ac:dyDescent="0.25">
      <c r="B48" s="5"/>
      <c r="C48" s="21" t="s">
        <v>66</v>
      </c>
      <c r="D48" s="22"/>
      <c r="E48" s="22"/>
      <c r="F48" s="22"/>
      <c r="G48" s="23"/>
      <c r="H48" s="77">
        <v>240</v>
      </c>
      <c r="I48" s="70">
        <v>726</v>
      </c>
      <c r="J48" s="71"/>
      <c r="K48" s="71"/>
      <c r="L48" s="71"/>
      <c r="M48" s="72"/>
      <c r="N48" s="73">
        <v>1011</v>
      </c>
      <c r="O48" s="74"/>
      <c r="P48" s="74"/>
      <c r="Q48" s="74"/>
      <c r="R48" s="75"/>
      <c r="S48" s="5"/>
      <c r="U48" s="76" t="s">
        <v>67</v>
      </c>
    </row>
    <row r="49" spans="2:27" ht="15" customHeight="1" x14ac:dyDescent="0.25">
      <c r="B49" s="5"/>
      <c r="C49" s="21" t="s">
        <v>68</v>
      </c>
      <c r="D49" s="22"/>
      <c r="E49" s="22"/>
      <c r="F49" s="22"/>
      <c r="G49" s="23"/>
      <c r="H49" s="77">
        <v>250</v>
      </c>
      <c r="I49" s="70">
        <v>880</v>
      </c>
      <c r="J49" s="71"/>
      <c r="K49" s="71"/>
      <c r="L49" s="71"/>
      <c r="M49" s="72"/>
      <c r="N49" s="121">
        <v>646</v>
      </c>
      <c r="O49" s="122"/>
      <c r="P49" s="122"/>
      <c r="Q49" s="122"/>
      <c r="R49" s="123"/>
      <c r="S49" s="5"/>
      <c r="U49" s="76" t="s">
        <v>44</v>
      </c>
      <c r="V49" s="76" t="s">
        <v>45</v>
      </c>
    </row>
    <row r="50" spans="2:27" ht="15.6" customHeight="1" x14ac:dyDescent="0.25">
      <c r="B50" s="5"/>
      <c r="C50" s="21" t="s">
        <v>69</v>
      </c>
      <c r="D50" s="22"/>
      <c r="E50" s="22"/>
      <c r="F50" s="22"/>
      <c r="G50" s="23"/>
      <c r="H50" s="77">
        <v>260</v>
      </c>
      <c r="I50" s="96">
        <v>0</v>
      </c>
      <c r="J50" s="97"/>
      <c r="K50" s="97"/>
      <c r="L50" s="97"/>
      <c r="M50" s="98"/>
      <c r="N50" s="73">
        <v>0</v>
      </c>
      <c r="O50" s="74"/>
      <c r="P50" s="74"/>
      <c r="Q50" s="74"/>
      <c r="R50" s="75"/>
      <c r="S50" s="5"/>
      <c r="U50" s="76" t="s">
        <v>70</v>
      </c>
      <c r="V50" s="76" t="s">
        <v>71</v>
      </c>
    </row>
    <row r="51" spans="2:27" ht="15.6" customHeight="1" x14ac:dyDescent="0.25">
      <c r="B51" s="5"/>
      <c r="C51" s="21" t="s">
        <v>72</v>
      </c>
      <c r="D51" s="22"/>
      <c r="E51" s="22"/>
      <c r="F51" s="22"/>
      <c r="G51" s="23"/>
      <c r="H51" s="77">
        <v>270</v>
      </c>
      <c r="I51" s="70">
        <v>2309</v>
      </c>
      <c r="J51" s="71"/>
      <c r="K51" s="71"/>
      <c r="L51" s="71"/>
      <c r="M51" s="72"/>
      <c r="N51" s="73">
        <v>1554</v>
      </c>
      <c r="O51" s="74"/>
      <c r="P51" s="74"/>
      <c r="Q51" s="74"/>
      <c r="R51" s="75"/>
      <c r="S51" s="5"/>
      <c r="U51" s="124" t="s">
        <v>73</v>
      </c>
      <c r="V51" s="125"/>
    </row>
    <row r="52" spans="2:27" x14ac:dyDescent="0.25">
      <c r="B52" s="5"/>
      <c r="C52" s="21" t="s">
        <v>74</v>
      </c>
      <c r="D52" s="22"/>
      <c r="E52" s="22"/>
      <c r="F52" s="22"/>
      <c r="G52" s="23"/>
      <c r="H52" s="77">
        <v>280</v>
      </c>
      <c r="I52" s="96">
        <v>18</v>
      </c>
      <c r="J52" s="97"/>
      <c r="K52" s="97"/>
      <c r="L52" s="97"/>
      <c r="M52" s="98"/>
      <c r="N52" s="73">
        <v>0</v>
      </c>
      <c r="O52" s="74"/>
      <c r="P52" s="74"/>
      <c r="Q52" s="74"/>
      <c r="R52" s="75"/>
      <c r="S52" s="5"/>
      <c r="U52" s="76" t="s">
        <v>75</v>
      </c>
    </row>
    <row r="53" spans="2:27" s="108" customFormat="1" ht="15.6" x14ac:dyDescent="0.3">
      <c r="B53" s="100"/>
      <c r="C53" s="126" t="s">
        <v>76</v>
      </c>
      <c r="D53" s="126"/>
      <c r="E53" s="126"/>
      <c r="F53" s="126"/>
      <c r="G53" s="126"/>
      <c r="H53" s="127">
        <v>290</v>
      </c>
      <c r="I53" s="128">
        <f>SUM(I38,I46:M52)</f>
        <v>5732</v>
      </c>
      <c r="J53" s="128"/>
      <c r="K53" s="128"/>
      <c r="L53" s="128"/>
      <c r="M53" s="128"/>
      <c r="N53" s="128">
        <f>SUM(N38,N46:R52)</f>
        <v>4577</v>
      </c>
      <c r="O53" s="128"/>
      <c r="P53" s="128"/>
      <c r="Q53" s="128"/>
      <c r="R53" s="128"/>
      <c r="S53" s="100"/>
      <c r="U53" s="129"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xml:space="preserve"> </v>
      </c>
      <c r="V53" s="130"/>
    </row>
    <row r="54" spans="2:27" s="108" customFormat="1" ht="15.6" x14ac:dyDescent="0.3">
      <c r="B54" s="100"/>
      <c r="C54" s="126" t="s">
        <v>77</v>
      </c>
      <c r="D54" s="126"/>
      <c r="E54" s="126"/>
      <c r="F54" s="126"/>
      <c r="G54" s="126"/>
      <c r="H54" s="127">
        <v>300</v>
      </c>
      <c r="I54" s="128">
        <f>I36+I53</f>
        <v>24482</v>
      </c>
      <c r="J54" s="128"/>
      <c r="K54" s="128"/>
      <c r="L54" s="128"/>
      <c r="M54" s="128"/>
      <c r="N54" s="128">
        <f>N36+N53</f>
        <v>19029</v>
      </c>
      <c r="O54" s="128"/>
      <c r="P54" s="128"/>
      <c r="Q54" s="128"/>
      <c r="R54" s="128"/>
      <c r="S54" s="100"/>
      <c r="U54" s="131">
        <f>IF(ABS(I54-I96)&gt;0,I54-I96,0)</f>
        <v>0</v>
      </c>
      <c r="V54" s="131">
        <f>IF(ABS(N54-N96)&gt;0,N54-N96,0)</f>
        <v>0</v>
      </c>
    </row>
    <row r="55" spans="2:27" ht="10.199999999999999" customHeight="1" x14ac:dyDescent="0.25">
      <c r="B55" s="5"/>
      <c r="C55" s="132"/>
      <c r="D55" s="132"/>
      <c r="E55" s="132"/>
      <c r="F55" s="132"/>
      <c r="G55" s="132"/>
      <c r="H55" s="133"/>
      <c r="I55" s="134"/>
      <c r="J55" s="134"/>
      <c r="K55" s="134"/>
      <c r="L55" s="134"/>
      <c r="M55" s="134"/>
      <c r="N55" s="134"/>
      <c r="O55" s="134"/>
      <c r="P55" s="134"/>
      <c r="Q55" s="134"/>
      <c r="R55" s="134"/>
      <c r="S55" s="5"/>
      <c r="V55" s="135"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xml:space="preserve"> </v>
      </c>
    </row>
    <row r="56" spans="2:27" s="139" customFormat="1" ht="4.2" x14ac:dyDescent="0.15">
      <c r="B56" s="136"/>
      <c r="C56" s="137"/>
      <c r="D56" s="137"/>
      <c r="E56" s="137"/>
      <c r="F56" s="137"/>
      <c r="G56" s="137"/>
      <c r="H56" s="137"/>
      <c r="I56" s="137"/>
      <c r="J56" s="137"/>
      <c r="K56" s="137"/>
      <c r="L56" s="137"/>
      <c r="M56" s="137"/>
      <c r="N56" s="137"/>
      <c r="O56" s="138"/>
      <c r="P56" s="138"/>
      <c r="Q56" s="138"/>
      <c r="R56" s="138"/>
      <c r="S56" s="136"/>
    </row>
    <row r="57" spans="2:27" ht="15" customHeight="1" x14ac:dyDescent="0.25">
      <c r="B57" s="5"/>
      <c r="C57" s="34" t="s">
        <v>78</v>
      </c>
      <c r="D57" s="35"/>
      <c r="E57" s="35"/>
      <c r="F57" s="35"/>
      <c r="G57" s="36"/>
      <c r="H57" s="37" t="s">
        <v>23</v>
      </c>
      <c r="I57" s="140" t="s">
        <v>24</v>
      </c>
      <c r="J57" s="141">
        <f>U6</f>
        <v>44926</v>
      </c>
      <c r="K57" s="141"/>
      <c r="L57" s="141"/>
      <c r="M57" s="142"/>
      <c r="N57" s="143" t="s">
        <v>25</v>
      </c>
      <c r="O57" s="42">
        <f>DATE(YEAR(U5),MONTH(0),DAY(0))</f>
        <v>44561</v>
      </c>
      <c r="P57" s="42"/>
      <c r="Q57" s="42"/>
      <c r="R57" s="43"/>
      <c r="S57" s="5"/>
    </row>
    <row r="58" spans="2:27" x14ac:dyDescent="0.25">
      <c r="B58" s="5"/>
      <c r="C58" s="44">
        <v>1</v>
      </c>
      <c r="D58" s="45"/>
      <c r="E58" s="45"/>
      <c r="F58" s="45"/>
      <c r="G58" s="46"/>
      <c r="H58" s="47"/>
      <c r="I58" s="144">
        <f>U6</f>
        <v>44926</v>
      </c>
      <c r="J58" s="145"/>
      <c r="K58" s="145"/>
      <c r="L58" s="145"/>
      <c r="M58" s="146"/>
      <c r="N58" s="147"/>
      <c r="O58" s="148"/>
      <c r="P58" s="149"/>
      <c r="Q58" s="150"/>
      <c r="R58" s="151"/>
      <c r="S58" s="5"/>
    </row>
    <row r="59" spans="2:27" x14ac:dyDescent="0.25">
      <c r="B59" s="5"/>
      <c r="C59" s="56">
        <v>1</v>
      </c>
      <c r="D59" s="57"/>
      <c r="E59" s="57"/>
      <c r="F59" s="57"/>
      <c r="G59" s="58"/>
      <c r="H59" s="59">
        <v>2</v>
      </c>
      <c r="I59" s="56">
        <v>3</v>
      </c>
      <c r="J59" s="57"/>
      <c r="K59" s="57"/>
      <c r="L59" s="57"/>
      <c r="M59" s="58"/>
      <c r="N59" s="56">
        <v>4</v>
      </c>
      <c r="O59" s="57"/>
      <c r="P59" s="57"/>
      <c r="Q59" s="57"/>
      <c r="R59" s="58"/>
      <c r="S59" s="5"/>
    </row>
    <row r="60" spans="2:27" x14ac:dyDescent="0.25">
      <c r="B60" s="5"/>
      <c r="C60" s="60" t="s">
        <v>79</v>
      </c>
      <c r="D60" s="61"/>
      <c r="E60" s="61"/>
      <c r="F60" s="61"/>
      <c r="G60" s="61"/>
      <c r="H60" s="109"/>
      <c r="I60" s="152"/>
      <c r="J60" s="152"/>
      <c r="K60" s="152"/>
      <c r="L60" s="152"/>
      <c r="M60" s="152"/>
      <c r="N60" s="152"/>
      <c r="O60" s="152"/>
      <c r="P60" s="152"/>
      <c r="Q60" s="152"/>
      <c r="R60" s="153"/>
      <c r="S60" s="5"/>
    </row>
    <row r="61" spans="2:27" ht="15" customHeight="1" x14ac:dyDescent="0.25">
      <c r="B61" s="5"/>
      <c r="C61" s="66" t="s">
        <v>80</v>
      </c>
      <c r="D61" s="67"/>
      <c r="E61" s="67"/>
      <c r="F61" s="67"/>
      <c r="G61" s="68"/>
      <c r="H61" s="69">
        <v>410</v>
      </c>
      <c r="I61" s="154">
        <v>3240</v>
      </c>
      <c r="J61" s="116"/>
      <c r="K61" s="116"/>
      <c r="L61" s="116"/>
      <c r="M61" s="155"/>
      <c r="N61" s="91">
        <v>3240</v>
      </c>
      <c r="O61" s="92"/>
      <c r="P61" s="92"/>
      <c r="Q61" s="92"/>
      <c r="R61" s="93"/>
      <c r="S61" s="5"/>
      <c r="U61" s="76" t="s">
        <v>81</v>
      </c>
    </row>
    <row r="62" spans="2:27" ht="15" customHeight="1" x14ac:dyDescent="0.25">
      <c r="B62" s="5"/>
      <c r="C62" s="21" t="s">
        <v>82</v>
      </c>
      <c r="D62" s="22"/>
      <c r="E62" s="22"/>
      <c r="F62" s="22"/>
      <c r="G62" s="23"/>
      <c r="H62" s="77">
        <v>420</v>
      </c>
      <c r="I62" s="156">
        <v>0</v>
      </c>
      <c r="J62" s="157"/>
      <c r="K62" s="157"/>
      <c r="L62" s="157"/>
      <c r="M62" s="158"/>
      <c r="N62" s="159">
        <v>0</v>
      </c>
      <c r="O62" s="160"/>
      <c r="P62" s="160"/>
      <c r="Q62" s="160"/>
      <c r="R62" s="161"/>
      <c r="S62" s="5"/>
      <c r="U62" s="76" t="s">
        <v>83</v>
      </c>
      <c r="V62" s="162"/>
      <c r="W62" s="162"/>
      <c r="X62" s="162"/>
      <c r="Y62" s="162"/>
      <c r="Z62" s="162"/>
      <c r="AA62" s="162"/>
    </row>
    <row r="63" spans="2:27" x14ac:dyDescent="0.25">
      <c r="B63" s="5"/>
      <c r="C63" s="21" t="s">
        <v>84</v>
      </c>
      <c r="D63" s="22"/>
      <c r="E63" s="22"/>
      <c r="F63" s="22"/>
      <c r="G63" s="23"/>
      <c r="H63" s="77">
        <v>430</v>
      </c>
      <c r="I63" s="156">
        <v>0</v>
      </c>
      <c r="J63" s="157"/>
      <c r="K63" s="157"/>
      <c r="L63" s="157"/>
      <c r="M63" s="158"/>
      <c r="N63" s="159">
        <v>0</v>
      </c>
      <c r="O63" s="160"/>
      <c r="P63" s="160"/>
      <c r="Q63" s="160"/>
      <c r="R63" s="161"/>
      <c r="S63" s="5"/>
      <c r="U63" s="87" t="s">
        <v>85</v>
      </c>
      <c r="V63" s="162"/>
      <c r="W63" s="162"/>
      <c r="X63" s="162"/>
      <c r="Y63" s="162"/>
      <c r="Z63" s="162"/>
      <c r="AA63" s="162"/>
    </row>
    <row r="64" spans="2:27" x14ac:dyDescent="0.25">
      <c r="B64" s="5"/>
      <c r="C64" s="21" t="s">
        <v>86</v>
      </c>
      <c r="D64" s="22"/>
      <c r="E64" s="22"/>
      <c r="F64" s="22"/>
      <c r="G64" s="23"/>
      <c r="H64" s="77">
        <v>440</v>
      </c>
      <c r="I64" s="70">
        <v>92</v>
      </c>
      <c r="J64" s="71"/>
      <c r="K64" s="71"/>
      <c r="L64" s="71"/>
      <c r="M64" s="72"/>
      <c r="N64" s="73">
        <v>65</v>
      </c>
      <c r="O64" s="74"/>
      <c r="P64" s="74"/>
      <c r="Q64" s="74"/>
      <c r="R64" s="75"/>
      <c r="S64" s="5"/>
      <c r="U64" s="76" t="s">
        <v>87</v>
      </c>
      <c r="V64" s="162"/>
      <c r="W64" s="162"/>
      <c r="X64" s="162"/>
      <c r="Y64" s="162"/>
      <c r="Z64" s="162"/>
      <c r="AA64" s="162"/>
    </row>
    <row r="65" spans="2:27" x14ac:dyDescent="0.25">
      <c r="B65" s="5"/>
      <c r="C65" s="21" t="s">
        <v>88</v>
      </c>
      <c r="D65" s="22"/>
      <c r="E65" s="22"/>
      <c r="F65" s="22"/>
      <c r="G65" s="23"/>
      <c r="H65" s="77">
        <v>450</v>
      </c>
      <c r="I65" s="70">
        <v>8705</v>
      </c>
      <c r="J65" s="71"/>
      <c r="K65" s="71"/>
      <c r="L65" s="71"/>
      <c r="M65" s="72"/>
      <c r="N65" s="73">
        <v>3079</v>
      </c>
      <c r="O65" s="74"/>
      <c r="P65" s="74"/>
      <c r="Q65" s="74"/>
      <c r="R65" s="75"/>
      <c r="S65" s="5"/>
      <c r="U65" s="76" t="s">
        <v>89</v>
      </c>
      <c r="V65" s="162"/>
      <c r="W65" s="162"/>
      <c r="X65" s="162"/>
      <c r="Y65" s="162"/>
      <c r="Z65" s="162"/>
      <c r="AA65" s="162"/>
    </row>
    <row r="66" spans="2:27" x14ac:dyDescent="0.25">
      <c r="B66" s="5"/>
      <c r="C66" s="21" t="s">
        <v>90</v>
      </c>
      <c r="D66" s="22"/>
      <c r="E66" s="22"/>
      <c r="F66" s="22"/>
      <c r="G66" s="23"/>
      <c r="H66" s="77">
        <v>460</v>
      </c>
      <c r="I66" s="70">
        <v>3361</v>
      </c>
      <c r="J66" s="71"/>
      <c r="K66" s="71"/>
      <c r="L66" s="71"/>
      <c r="M66" s="72"/>
      <c r="N66" s="121">
        <f>2216-41</f>
        <v>2175</v>
      </c>
      <c r="O66" s="122"/>
      <c r="P66" s="122"/>
      <c r="Q66" s="122"/>
      <c r="R66" s="123"/>
      <c r="S66" s="5"/>
      <c r="U66" s="87" t="s">
        <v>91</v>
      </c>
      <c r="V66" s="162"/>
      <c r="W66" s="162"/>
      <c r="X66" s="162"/>
      <c r="Y66" s="162"/>
      <c r="Z66" s="162"/>
      <c r="AA66" s="162"/>
    </row>
    <row r="67" spans="2:27" x14ac:dyDescent="0.25">
      <c r="B67" s="5"/>
      <c r="C67" s="21" t="s">
        <v>92</v>
      </c>
      <c r="D67" s="22"/>
      <c r="E67" s="22"/>
      <c r="F67" s="22"/>
      <c r="G67" s="23"/>
      <c r="H67" s="77">
        <v>470</v>
      </c>
      <c r="I67" s="70">
        <v>0</v>
      </c>
      <c r="J67" s="71"/>
      <c r="K67" s="71"/>
      <c r="L67" s="71"/>
      <c r="M67" s="72"/>
      <c r="N67" s="73">
        <v>0</v>
      </c>
      <c r="O67" s="74"/>
      <c r="P67" s="74"/>
      <c r="Q67" s="74"/>
      <c r="R67" s="75"/>
      <c r="S67" s="5"/>
      <c r="U67" s="76" t="s">
        <v>93</v>
      </c>
    </row>
    <row r="68" spans="2:27" x14ac:dyDescent="0.25">
      <c r="B68" s="5"/>
      <c r="C68" s="21" t="s">
        <v>94</v>
      </c>
      <c r="D68" s="22"/>
      <c r="E68" s="22"/>
      <c r="F68" s="22"/>
      <c r="G68" s="23"/>
      <c r="H68" s="77">
        <v>480</v>
      </c>
      <c r="I68" s="96">
        <v>0</v>
      </c>
      <c r="J68" s="97"/>
      <c r="K68" s="97"/>
      <c r="L68" s="97"/>
      <c r="M68" s="98"/>
      <c r="N68" s="73">
        <v>0</v>
      </c>
      <c r="O68" s="74"/>
      <c r="P68" s="74"/>
      <c r="Q68" s="74"/>
      <c r="R68" s="75"/>
      <c r="S68" s="5"/>
      <c r="U68" s="87" t="s">
        <v>95</v>
      </c>
    </row>
    <row r="69" spans="2:27" s="108" customFormat="1" ht="15.6" x14ac:dyDescent="0.3">
      <c r="B69" s="100"/>
      <c r="C69" s="163" t="s">
        <v>96</v>
      </c>
      <c r="D69" s="164"/>
      <c r="E69" s="164"/>
      <c r="F69" s="164"/>
      <c r="G69" s="165"/>
      <c r="H69" s="127">
        <v>490</v>
      </c>
      <c r="I69" s="166">
        <f>SUM(I61,I64:M68)-I62-I63</f>
        <v>15398</v>
      </c>
      <c r="J69" s="167"/>
      <c r="K69" s="167"/>
      <c r="L69" s="167"/>
      <c r="M69" s="168"/>
      <c r="N69" s="166">
        <f>SUM(N61,N64:R68)-N62-N63</f>
        <v>8559</v>
      </c>
      <c r="O69" s="167"/>
      <c r="P69" s="167"/>
      <c r="Q69" s="167"/>
      <c r="R69" s="168"/>
      <c r="S69" s="100"/>
    </row>
    <row r="70" spans="2:27" ht="15" customHeight="1" x14ac:dyDescent="0.25">
      <c r="B70" s="5"/>
      <c r="C70" s="60" t="s">
        <v>97</v>
      </c>
      <c r="D70" s="61"/>
      <c r="E70" s="61"/>
      <c r="F70" s="61"/>
      <c r="G70" s="61"/>
      <c r="H70" s="109"/>
      <c r="I70" s="110"/>
      <c r="J70" s="110"/>
      <c r="K70" s="110"/>
      <c r="L70" s="110"/>
      <c r="M70" s="110"/>
      <c r="N70" s="110"/>
      <c r="O70" s="110"/>
      <c r="P70" s="110"/>
      <c r="Q70" s="110"/>
      <c r="R70" s="111"/>
      <c r="S70" s="5"/>
    </row>
    <row r="71" spans="2:27" x14ac:dyDescent="0.25">
      <c r="B71" s="5"/>
      <c r="C71" s="21" t="s">
        <v>98</v>
      </c>
      <c r="D71" s="22"/>
      <c r="E71" s="22"/>
      <c r="F71" s="22"/>
      <c r="G71" s="23"/>
      <c r="H71" s="77">
        <v>510</v>
      </c>
      <c r="I71" s="70">
        <v>0</v>
      </c>
      <c r="J71" s="71"/>
      <c r="K71" s="71"/>
      <c r="L71" s="71"/>
      <c r="M71" s="72"/>
      <c r="N71" s="73">
        <v>185</v>
      </c>
      <c r="O71" s="74"/>
      <c r="P71" s="74"/>
      <c r="Q71" s="74"/>
      <c r="R71" s="75"/>
      <c r="S71" s="5"/>
      <c r="U71" s="76" t="s">
        <v>99</v>
      </c>
    </row>
    <row r="72" spans="2:27" x14ac:dyDescent="0.25">
      <c r="B72" s="5"/>
      <c r="C72" s="21" t="s">
        <v>100</v>
      </c>
      <c r="D72" s="22"/>
      <c r="E72" s="22"/>
      <c r="F72" s="22"/>
      <c r="G72" s="23"/>
      <c r="H72" s="77">
        <v>520</v>
      </c>
      <c r="I72" s="70">
        <v>2723</v>
      </c>
      <c r="J72" s="71"/>
      <c r="K72" s="71"/>
      <c r="L72" s="71"/>
      <c r="M72" s="72"/>
      <c r="N72" s="73">
        <v>4221</v>
      </c>
      <c r="O72" s="74"/>
      <c r="P72" s="74"/>
      <c r="Q72" s="74"/>
      <c r="R72" s="75"/>
      <c r="S72" s="5"/>
      <c r="U72" s="76" t="s">
        <v>101</v>
      </c>
    </row>
    <row r="73" spans="2:27" x14ac:dyDescent="0.25">
      <c r="B73" s="5"/>
      <c r="C73" s="21" t="s">
        <v>102</v>
      </c>
      <c r="D73" s="22"/>
      <c r="E73" s="22"/>
      <c r="F73" s="22"/>
      <c r="G73" s="23"/>
      <c r="H73" s="77">
        <v>530</v>
      </c>
      <c r="I73" s="70">
        <v>0</v>
      </c>
      <c r="J73" s="71"/>
      <c r="K73" s="71"/>
      <c r="L73" s="71"/>
      <c r="M73" s="72"/>
      <c r="N73" s="73">
        <v>0</v>
      </c>
      <c r="O73" s="74"/>
      <c r="P73" s="74"/>
      <c r="Q73" s="74"/>
      <c r="R73" s="75"/>
      <c r="S73" s="5"/>
      <c r="U73" s="87" t="s">
        <v>103</v>
      </c>
    </row>
    <row r="74" spans="2:27" x14ac:dyDescent="0.25">
      <c r="B74" s="5"/>
      <c r="C74" s="21" t="s">
        <v>104</v>
      </c>
      <c r="D74" s="22"/>
      <c r="E74" s="22"/>
      <c r="F74" s="22"/>
      <c r="G74" s="23"/>
      <c r="H74" s="77">
        <v>540</v>
      </c>
      <c r="I74" s="70">
        <v>2870</v>
      </c>
      <c r="J74" s="71"/>
      <c r="K74" s="71"/>
      <c r="L74" s="71"/>
      <c r="M74" s="72"/>
      <c r="N74" s="73">
        <v>2558</v>
      </c>
      <c r="O74" s="74"/>
      <c r="P74" s="74"/>
      <c r="Q74" s="74"/>
      <c r="R74" s="75"/>
      <c r="S74" s="5"/>
      <c r="U74" s="76" t="s">
        <v>105</v>
      </c>
    </row>
    <row r="75" spans="2:27" x14ac:dyDescent="0.25">
      <c r="B75" s="5"/>
      <c r="C75" s="21" t="s">
        <v>106</v>
      </c>
      <c r="D75" s="22"/>
      <c r="E75" s="22"/>
      <c r="F75" s="22"/>
      <c r="G75" s="23"/>
      <c r="H75" s="77">
        <v>550</v>
      </c>
      <c r="I75" s="70">
        <v>0</v>
      </c>
      <c r="J75" s="71"/>
      <c r="K75" s="71"/>
      <c r="L75" s="71"/>
      <c r="M75" s="72"/>
      <c r="N75" s="73">
        <v>0</v>
      </c>
      <c r="O75" s="74"/>
      <c r="P75" s="74"/>
      <c r="Q75" s="74"/>
      <c r="R75" s="75"/>
      <c r="S75" s="5"/>
      <c r="U75" s="76" t="s">
        <v>107</v>
      </c>
    </row>
    <row r="76" spans="2:27" x14ac:dyDescent="0.25">
      <c r="B76" s="5"/>
      <c r="C76" s="21" t="s">
        <v>108</v>
      </c>
      <c r="D76" s="22"/>
      <c r="E76" s="22"/>
      <c r="F76" s="22"/>
      <c r="G76" s="23"/>
      <c r="H76" s="77">
        <v>560</v>
      </c>
      <c r="I76" s="96">
        <v>0</v>
      </c>
      <c r="J76" s="97"/>
      <c r="K76" s="97"/>
      <c r="L76" s="97"/>
      <c r="M76" s="98"/>
      <c r="N76" s="73">
        <v>0</v>
      </c>
      <c r="O76" s="74"/>
      <c r="P76" s="74"/>
      <c r="Q76" s="74"/>
      <c r="R76" s="75"/>
      <c r="S76" s="5"/>
      <c r="U76" s="87"/>
    </row>
    <row r="77" spans="2:27" s="108" customFormat="1" ht="15.6" x14ac:dyDescent="0.3">
      <c r="B77" s="100"/>
      <c r="C77" s="163" t="s">
        <v>109</v>
      </c>
      <c r="D77" s="164"/>
      <c r="E77" s="164"/>
      <c r="F77" s="164"/>
      <c r="G77" s="165"/>
      <c r="H77" s="127">
        <v>590</v>
      </c>
      <c r="I77" s="166">
        <f>SUM(I71:M76)</f>
        <v>5593</v>
      </c>
      <c r="J77" s="167"/>
      <c r="K77" s="167"/>
      <c r="L77" s="167"/>
      <c r="M77" s="168"/>
      <c r="N77" s="166">
        <f>SUM(N71:R76)</f>
        <v>6964</v>
      </c>
      <c r="O77" s="167"/>
      <c r="P77" s="167"/>
      <c r="Q77" s="167"/>
      <c r="R77" s="168"/>
      <c r="S77" s="100"/>
    </row>
    <row r="78" spans="2:27" ht="15" customHeight="1" x14ac:dyDescent="0.25">
      <c r="B78" s="5"/>
      <c r="C78" s="60" t="s">
        <v>110</v>
      </c>
      <c r="D78" s="61"/>
      <c r="E78" s="61"/>
      <c r="F78" s="61"/>
      <c r="G78" s="61"/>
      <c r="H78" s="109"/>
      <c r="I78" s="110"/>
      <c r="J78" s="110"/>
      <c r="K78" s="110"/>
      <c r="L78" s="110"/>
      <c r="M78" s="110"/>
      <c r="N78" s="110"/>
      <c r="O78" s="110"/>
      <c r="P78" s="110"/>
      <c r="Q78" s="110"/>
      <c r="R78" s="111"/>
      <c r="S78" s="5"/>
    </row>
    <row r="79" spans="2:27" x14ac:dyDescent="0.25">
      <c r="B79" s="5"/>
      <c r="C79" s="21" t="s">
        <v>111</v>
      </c>
      <c r="D79" s="22"/>
      <c r="E79" s="22"/>
      <c r="F79" s="22"/>
      <c r="G79" s="23"/>
      <c r="H79" s="77">
        <v>610</v>
      </c>
      <c r="I79" s="169">
        <v>0</v>
      </c>
      <c r="J79" s="71"/>
      <c r="K79" s="71"/>
      <c r="L79" s="71"/>
      <c r="M79" s="72"/>
      <c r="N79" s="121">
        <v>0</v>
      </c>
      <c r="O79" s="122"/>
      <c r="P79" s="122"/>
      <c r="Q79" s="122"/>
      <c r="R79" s="123"/>
      <c r="S79" s="5"/>
      <c r="U79" s="76" t="s">
        <v>112</v>
      </c>
    </row>
    <row r="80" spans="2:27" x14ac:dyDescent="0.25">
      <c r="B80" s="5"/>
      <c r="C80" s="21" t="s">
        <v>113</v>
      </c>
      <c r="D80" s="22"/>
      <c r="E80" s="22"/>
      <c r="F80" s="22"/>
      <c r="G80" s="23"/>
      <c r="H80" s="77">
        <v>620</v>
      </c>
      <c r="I80" s="70">
        <v>179</v>
      </c>
      <c r="J80" s="71"/>
      <c r="K80" s="71"/>
      <c r="L80" s="71"/>
      <c r="M80" s="72"/>
      <c r="N80" s="73">
        <v>177</v>
      </c>
      <c r="O80" s="74"/>
      <c r="P80" s="74"/>
      <c r="Q80" s="74"/>
      <c r="R80" s="75"/>
      <c r="S80" s="5"/>
      <c r="U80" s="76"/>
    </row>
    <row r="81" spans="2:22" x14ac:dyDescent="0.25">
      <c r="B81" s="5"/>
      <c r="C81" s="21" t="s">
        <v>114</v>
      </c>
      <c r="D81" s="22"/>
      <c r="E81" s="22"/>
      <c r="F81" s="22"/>
      <c r="G81" s="23"/>
      <c r="H81" s="77">
        <v>630</v>
      </c>
      <c r="I81" s="84">
        <f>SUM(I83:M90)</f>
        <v>2672</v>
      </c>
      <c r="J81" s="85"/>
      <c r="K81" s="85"/>
      <c r="L81" s="85"/>
      <c r="M81" s="86"/>
      <c r="N81" s="84">
        <f>SUM(N83:R90)</f>
        <v>2847</v>
      </c>
      <c r="O81" s="85"/>
      <c r="P81" s="85"/>
      <c r="Q81" s="85"/>
      <c r="R81" s="86"/>
      <c r="S81" s="5"/>
      <c r="U81" s="76"/>
    </row>
    <row r="82" spans="2:22" ht="15" customHeight="1" x14ac:dyDescent="0.25">
      <c r="B82" s="5"/>
      <c r="C82" s="78" t="s">
        <v>33</v>
      </c>
      <c r="D82" s="79"/>
      <c r="E82" s="79"/>
      <c r="F82" s="79"/>
      <c r="G82" s="79"/>
      <c r="H82" s="81"/>
      <c r="I82" s="83"/>
      <c r="J82" s="83"/>
      <c r="K82" s="83"/>
      <c r="L82" s="83"/>
      <c r="M82" s="83"/>
      <c r="N82" s="82"/>
      <c r="O82" s="83"/>
      <c r="P82" s="83"/>
      <c r="Q82" s="83"/>
      <c r="R82" s="88"/>
      <c r="S82" s="5"/>
      <c r="U82" s="115"/>
    </row>
    <row r="83" spans="2:22" ht="15" customHeight="1" x14ac:dyDescent="0.25">
      <c r="B83" s="5"/>
      <c r="C83" s="66" t="s">
        <v>115</v>
      </c>
      <c r="D83" s="67"/>
      <c r="E83" s="67"/>
      <c r="F83" s="67"/>
      <c r="G83" s="67"/>
      <c r="H83" s="69">
        <v>631</v>
      </c>
      <c r="I83" s="116">
        <v>200</v>
      </c>
      <c r="J83" s="116"/>
      <c r="K83" s="116"/>
      <c r="L83" s="116"/>
      <c r="M83" s="116"/>
      <c r="N83" s="91">
        <v>554</v>
      </c>
      <c r="O83" s="92"/>
      <c r="P83" s="92"/>
      <c r="Q83" s="92"/>
      <c r="R83" s="93"/>
      <c r="S83" s="5"/>
      <c r="U83" s="120" t="s">
        <v>116</v>
      </c>
    </row>
    <row r="84" spans="2:22" x14ac:dyDescent="0.25">
      <c r="B84" s="5"/>
      <c r="C84" s="21" t="s">
        <v>117</v>
      </c>
      <c r="D84" s="22"/>
      <c r="E84" s="22"/>
      <c r="F84" s="22"/>
      <c r="G84" s="23"/>
      <c r="H84" s="77">
        <v>632</v>
      </c>
      <c r="I84" s="70">
        <v>115</v>
      </c>
      <c r="J84" s="71"/>
      <c r="K84" s="71"/>
      <c r="L84" s="71"/>
      <c r="M84" s="72"/>
      <c r="N84" s="73">
        <v>59</v>
      </c>
      <c r="O84" s="74"/>
      <c r="P84" s="74"/>
      <c r="Q84" s="74"/>
      <c r="R84" s="75"/>
      <c r="S84" s="5"/>
      <c r="U84" s="76" t="s">
        <v>118</v>
      </c>
    </row>
    <row r="85" spans="2:22" x14ac:dyDescent="0.25">
      <c r="B85" s="5"/>
      <c r="C85" s="21" t="s">
        <v>119</v>
      </c>
      <c r="D85" s="22"/>
      <c r="E85" s="22"/>
      <c r="F85" s="22"/>
      <c r="G85" s="23"/>
      <c r="H85" s="77">
        <v>633</v>
      </c>
      <c r="I85" s="70">
        <v>203</v>
      </c>
      <c r="J85" s="71"/>
      <c r="K85" s="71"/>
      <c r="L85" s="71"/>
      <c r="M85" s="72"/>
      <c r="N85" s="121">
        <v>83</v>
      </c>
      <c r="O85" s="122"/>
      <c r="P85" s="122"/>
      <c r="Q85" s="122"/>
      <c r="R85" s="123"/>
      <c r="S85" s="5"/>
      <c r="U85" s="76" t="s">
        <v>120</v>
      </c>
    </row>
    <row r="86" spans="2:22" x14ac:dyDescent="0.25">
      <c r="B86" s="5"/>
      <c r="C86" s="21" t="s">
        <v>121</v>
      </c>
      <c r="D86" s="22"/>
      <c r="E86" s="22"/>
      <c r="F86" s="22"/>
      <c r="G86" s="23"/>
      <c r="H86" s="77">
        <v>634</v>
      </c>
      <c r="I86" s="70">
        <v>235</v>
      </c>
      <c r="J86" s="71"/>
      <c r="K86" s="71"/>
      <c r="L86" s="71"/>
      <c r="M86" s="72"/>
      <c r="N86" s="121">
        <v>172</v>
      </c>
      <c r="O86" s="122"/>
      <c r="P86" s="122"/>
      <c r="Q86" s="122"/>
      <c r="R86" s="123"/>
      <c r="S86" s="5"/>
      <c r="U86" s="76" t="s">
        <v>122</v>
      </c>
    </row>
    <row r="87" spans="2:22" x14ac:dyDescent="0.25">
      <c r="B87" s="5"/>
      <c r="C87" s="21" t="s">
        <v>123</v>
      </c>
      <c r="D87" s="22"/>
      <c r="E87" s="22"/>
      <c r="F87" s="22"/>
      <c r="G87" s="23"/>
      <c r="H87" s="77">
        <v>635</v>
      </c>
      <c r="I87" s="70">
        <v>619</v>
      </c>
      <c r="J87" s="71"/>
      <c r="K87" s="71"/>
      <c r="L87" s="71"/>
      <c r="M87" s="72"/>
      <c r="N87" s="121">
        <v>384</v>
      </c>
      <c r="O87" s="122"/>
      <c r="P87" s="122"/>
      <c r="Q87" s="122"/>
      <c r="R87" s="123"/>
      <c r="S87" s="5"/>
      <c r="U87" s="76" t="s">
        <v>124</v>
      </c>
    </row>
    <row r="88" spans="2:22" x14ac:dyDescent="0.25">
      <c r="B88" s="5"/>
      <c r="C88" s="21" t="s">
        <v>125</v>
      </c>
      <c r="D88" s="22"/>
      <c r="E88" s="22"/>
      <c r="F88" s="22"/>
      <c r="G88" s="23"/>
      <c r="H88" s="77">
        <v>636</v>
      </c>
      <c r="I88" s="70">
        <v>1172</v>
      </c>
      <c r="J88" s="71"/>
      <c r="K88" s="71"/>
      <c r="L88" s="71"/>
      <c r="M88" s="72"/>
      <c r="N88" s="121">
        <v>1471</v>
      </c>
      <c r="O88" s="122"/>
      <c r="P88" s="122"/>
      <c r="Q88" s="122"/>
      <c r="R88" s="123"/>
      <c r="S88" s="5"/>
      <c r="U88" s="76" t="s">
        <v>101</v>
      </c>
    </row>
    <row r="89" spans="2:22" x14ac:dyDescent="0.25">
      <c r="B89" s="5"/>
      <c r="C89" s="21" t="s">
        <v>126</v>
      </c>
      <c r="D89" s="22"/>
      <c r="E89" s="22"/>
      <c r="F89" s="22"/>
      <c r="G89" s="23"/>
      <c r="H89" s="77">
        <v>637</v>
      </c>
      <c r="I89" s="70">
        <v>0</v>
      </c>
      <c r="J89" s="71"/>
      <c r="K89" s="71"/>
      <c r="L89" s="71"/>
      <c r="M89" s="72"/>
      <c r="N89" s="121">
        <v>0</v>
      </c>
      <c r="O89" s="122"/>
      <c r="P89" s="122"/>
      <c r="Q89" s="122"/>
      <c r="R89" s="123"/>
      <c r="S89" s="5"/>
      <c r="U89" s="76" t="s">
        <v>127</v>
      </c>
    </row>
    <row r="90" spans="2:22" x14ac:dyDescent="0.25">
      <c r="B90" s="5"/>
      <c r="C90" s="21" t="s">
        <v>128</v>
      </c>
      <c r="D90" s="22"/>
      <c r="E90" s="22"/>
      <c r="F90" s="22"/>
      <c r="G90" s="23"/>
      <c r="H90" s="77">
        <v>638</v>
      </c>
      <c r="I90" s="70">
        <v>128</v>
      </c>
      <c r="J90" s="71"/>
      <c r="K90" s="71"/>
      <c r="L90" s="71"/>
      <c r="M90" s="72"/>
      <c r="N90" s="121">
        <v>124</v>
      </c>
      <c r="O90" s="122"/>
      <c r="P90" s="122"/>
      <c r="Q90" s="122"/>
      <c r="R90" s="123"/>
      <c r="S90" s="5"/>
      <c r="U90" s="76" t="s">
        <v>129</v>
      </c>
    </row>
    <row r="91" spans="2:22" x14ac:dyDescent="0.25">
      <c r="B91" s="5"/>
      <c r="C91" s="21" t="s">
        <v>130</v>
      </c>
      <c r="D91" s="22"/>
      <c r="E91" s="22"/>
      <c r="F91" s="22"/>
      <c r="G91" s="23"/>
      <c r="H91" s="77">
        <v>640</v>
      </c>
      <c r="I91" s="70">
        <v>0</v>
      </c>
      <c r="J91" s="71"/>
      <c r="K91" s="71"/>
      <c r="L91" s="71"/>
      <c r="M91" s="72"/>
      <c r="N91" s="121">
        <v>0</v>
      </c>
      <c r="O91" s="122"/>
      <c r="P91" s="122"/>
      <c r="Q91" s="122"/>
      <c r="R91" s="123"/>
      <c r="S91" s="5"/>
      <c r="U91" s="76" t="s">
        <v>101</v>
      </c>
    </row>
    <row r="92" spans="2:22" x14ac:dyDescent="0.25">
      <c r="B92" s="5"/>
      <c r="C92" s="21" t="s">
        <v>104</v>
      </c>
      <c r="D92" s="22"/>
      <c r="E92" s="22"/>
      <c r="F92" s="22"/>
      <c r="G92" s="23"/>
      <c r="H92" s="77">
        <v>650</v>
      </c>
      <c r="I92" s="70">
        <v>640</v>
      </c>
      <c r="J92" s="71"/>
      <c r="K92" s="71"/>
      <c r="L92" s="71"/>
      <c r="M92" s="72"/>
      <c r="N92" s="121">
        <v>482</v>
      </c>
      <c r="O92" s="122"/>
      <c r="P92" s="122"/>
      <c r="Q92" s="122"/>
      <c r="R92" s="123"/>
      <c r="S92" s="5"/>
      <c r="U92" s="76" t="s">
        <v>105</v>
      </c>
    </row>
    <row r="93" spans="2:22" x14ac:dyDescent="0.25">
      <c r="B93" s="5"/>
      <c r="C93" s="21" t="s">
        <v>106</v>
      </c>
      <c r="D93" s="22"/>
      <c r="E93" s="22"/>
      <c r="F93" s="22"/>
      <c r="G93" s="23"/>
      <c r="H93" s="77">
        <v>660</v>
      </c>
      <c r="I93" s="70">
        <v>0</v>
      </c>
      <c r="J93" s="71"/>
      <c r="K93" s="71"/>
      <c r="L93" s="71"/>
      <c r="M93" s="72"/>
      <c r="N93" s="121">
        <v>0</v>
      </c>
      <c r="O93" s="122"/>
      <c r="P93" s="122"/>
      <c r="Q93" s="122"/>
      <c r="R93" s="123"/>
      <c r="S93" s="5"/>
      <c r="U93" s="76" t="s">
        <v>107</v>
      </c>
    </row>
    <row r="94" spans="2:22" x14ac:dyDescent="0.25">
      <c r="B94" s="5"/>
      <c r="C94" s="21" t="s">
        <v>131</v>
      </c>
      <c r="D94" s="22"/>
      <c r="E94" s="22"/>
      <c r="F94" s="22"/>
      <c r="G94" s="23"/>
      <c r="H94" s="77">
        <v>670</v>
      </c>
      <c r="I94" s="96">
        <v>0</v>
      </c>
      <c r="J94" s="97"/>
      <c r="K94" s="97"/>
      <c r="L94" s="97"/>
      <c r="M94" s="98"/>
      <c r="N94" s="73">
        <v>0</v>
      </c>
      <c r="O94" s="74"/>
      <c r="P94" s="74"/>
      <c r="Q94" s="74"/>
      <c r="R94" s="75"/>
      <c r="S94" s="5"/>
      <c r="U94" s="76"/>
    </row>
    <row r="95" spans="2:22" s="108" customFormat="1" ht="15.6" x14ac:dyDescent="0.3">
      <c r="B95" s="100"/>
      <c r="C95" s="126" t="s">
        <v>132</v>
      </c>
      <c r="D95" s="126"/>
      <c r="E95" s="126"/>
      <c r="F95" s="126"/>
      <c r="G95" s="126"/>
      <c r="H95" s="127">
        <v>690</v>
      </c>
      <c r="I95" s="128">
        <f>SUM(I79:M81,I91:M94)</f>
        <v>3491</v>
      </c>
      <c r="J95" s="128"/>
      <c r="K95" s="128"/>
      <c r="L95" s="128"/>
      <c r="M95" s="128"/>
      <c r="N95" s="128">
        <f>SUM(N79:R81,N91:R94)</f>
        <v>3506</v>
      </c>
      <c r="O95" s="128"/>
      <c r="P95" s="128"/>
      <c r="Q95" s="128"/>
      <c r="R95" s="128"/>
      <c r="S95" s="100"/>
      <c r="U95" s="129"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xml:space="preserve"> </v>
      </c>
      <c r="V95" s="130"/>
    </row>
    <row r="96" spans="2:22" s="108" customFormat="1" ht="15.6" x14ac:dyDescent="0.3">
      <c r="B96" s="100"/>
      <c r="C96" s="126" t="s">
        <v>77</v>
      </c>
      <c r="D96" s="126"/>
      <c r="E96" s="126"/>
      <c r="F96" s="126"/>
      <c r="G96" s="126"/>
      <c r="H96" s="127">
        <v>700</v>
      </c>
      <c r="I96" s="128">
        <f>I69+I77+I95</f>
        <v>24482</v>
      </c>
      <c r="J96" s="128"/>
      <c r="K96" s="128"/>
      <c r="L96" s="128"/>
      <c r="M96" s="128"/>
      <c r="N96" s="128">
        <f>N69+N77+N95</f>
        <v>19029</v>
      </c>
      <c r="O96" s="128"/>
      <c r="P96" s="128"/>
      <c r="Q96" s="128"/>
      <c r="R96" s="128"/>
      <c r="S96" s="100"/>
      <c r="U96" s="131">
        <f>IF(ABS(-I54+I96)&gt;0.9,-I54+I96,0)</f>
        <v>0</v>
      </c>
      <c r="V96" s="131">
        <f>IF(ABS(-N54+N96)&gt;0.9,-N54+N96,0)</f>
        <v>0</v>
      </c>
    </row>
    <row r="97" spans="2:22" ht="15.75" customHeight="1" x14ac:dyDescent="0.25">
      <c r="B97" s="5"/>
      <c r="C97" s="5"/>
      <c r="D97" s="5"/>
      <c r="E97" s="5"/>
      <c r="F97" s="5"/>
      <c r="G97" s="5"/>
      <c r="H97" s="5"/>
      <c r="I97" s="5"/>
      <c r="J97" s="5"/>
      <c r="K97" s="5"/>
      <c r="L97" s="5"/>
      <c r="M97" s="5"/>
      <c r="N97" s="5"/>
      <c r="O97" s="5"/>
      <c r="P97" s="5"/>
      <c r="Q97" s="5"/>
      <c r="R97" s="5"/>
      <c r="S97" s="5"/>
      <c r="V97" s="135"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xml:space="preserve"> </v>
      </c>
    </row>
    <row r="98" spans="2:22" x14ac:dyDescent="0.25">
      <c r="B98" s="5"/>
      <c r="C98" s="170" t="s">
        <v>133</v>
      </c>
      <c r="D98" s="170"/>
      <c r="E98" s="6"/>
      <c r="F98" s="171"/>
      <c r="G98" s="171"/>
      <c r="H98" s="6"/>
      <c r="I98" s="172" t="s">
        <v>134</v>
      </c>
      <c r="J98" s="172"/>
      <c r="K98" s="172"/>
      <c r="L98" s="172"/>
      <c r="M98" s="172"/>
      <c r="N98" s="172"/>
      <c r="O98" s="5"/>
      <c r="P98" s="5"/>
      <c r="Q98" s="5"/>
      <c r="R98" s="5"/>
      <c r="S98" s="5"/>
    </row>
    <row r="99" spans="2:22" s="177" customFormat="1" ht="12" x14ac:dyDescent="0.25">
      <c r="B99" s="173"/>
      <c r="C99" s="174" t="s">
        <v>135</v>
      </c>
      <c r="D99" s="174"/>
      <c r="E99" s="174"/>
      <c r="F99" s="175" t="s">
        <v>136</v>
      </c>
      <c r="G99" s="175"/>
      <c r="H99" s="176"/>
      <c r="I99" s="175" t="s">
        <v>137</v>
      </c>
      <c r="J99" s="175"/>
      <c r="K99" s="175"/>
      <c r="L99" s="175"/>
      <c r="M99" s="175"/>
      <c r="N99" s="175"/>
      <c r="O99" s="173"/>
      <c r="P99" s="173"/>
      <c r="Q99" s="173"/>
      <c r="R99" s="173"/>
      <c r="S99" s="173"/>
    </row>
    <row r="100" spans="2:22" x14ac:dyDescent="0.25">
      <c r="B100" s="5"/>
      <c r="C100" s="170" t="s">
        <v>138</v>
      </c>
      <c r="D100" s="170"/>
      <c r="E100" s="6"/>
      <c r="F100" s="171"/>
      <c r="G100" s="171"/>
      <c r="H100" s="6"/>
      <c r="I100" s="172" t="s">
        <v>139</v>
      </c>
      <c r="J100" s="172"/>
      <c r="K100" s="172"/>
      <c r="L100" s="172"/>
      <c r="M100" s="172"/>
      <c r="N100" s="172"/>
      <c r="O100" s="5"/>
      <c r="P100" s="5"/>
      <c r="Q100" s="5"/>
      <c r="R100" s="5"/>
      <c r="S100" s="5"/>
    </row>
    <row r="101" spans="2:22" x14ac:dyDescent="0.25">
      <c r="B101" s="5"/>
      <c r="C101" s="16"/>
      <c r="D101" s="16"/>
      <c r="E101" s="16"/>
      <c r="F101" s="175" t="s">
        <v>136</v>
      </c>
      <c r="G101" s="175"/>
      <c r="H101" s="176"/>
      <c r="I101" s="175" t="s">
        <v>137</v>
      </c>
      <c r="J101" s="175"/>
      <c r="K101" s="175"/>
      <c r="L101" s="175"/>
      <c r="M101" s="175"/>
      <c r="N101" s="175"/>
      <c r="O101" s="5"/>
      <c r="P101" s="5"/>
      <c r="Q101" s="5"/>
      <c r="R101" s="5"/>
      <c r="S101" s="5"/>
    </row>
    <row r="102" spans="2:22" x14ac:dyDescent="0.25">
      <c r="B102" s="5"/>
      <c r="C102" s="178">
        <v>44967</v>
      </c>
      <c r="D102" s="178"/>
      <c r="E102" s="5"/>
      <c r="F102" s="5"/>
      <c r="G102" s="5"/>
      <c r="H102" s="5"/>
      <c r="I102" s="5"/>
      <c r="J102" s="5"/>
      <c r="K102" s="5"/>
      <c r="L102" s="5"/>
      <c r="M102" s="5"/>
      <c r="N102" s="5"/>
      <c r="O102" s="5"/>
      <c r="P102" s="5"/>
      <c r="Q102" s="5"/>
      <c r="R102" s="5"/>
      <c r="S102" s="5"/>
    </row>
    <row r="103" spans="2:22" x14ac:dyDescent="0.25">
      <c r="B103" s="5"/>
      <c r="C103" s="5"/>
      <c r="D103" s="5"/>
      <c r="E103" s="5"/>
      <c r="F103" s="5"/>
      <c r="G103" s="5"/>
      <c r="H103" s="5"/>
      <c r="I103" s="5"/>
      <c r="J103" s="5"/>
      <c r="K103" s="5"/>
      <c r="L103" s="5"/>
      <c r="M103" s="5"/>
      <c r="N103" s="5"/>
      <c r="O103" s="5"/>
      <c r="P103" s="5"/>
      <c r="Q103" s="5"/>
      <c r="R103" s="5"/>
      <c r="S103" s="5"/>
    </row>
    <row r="104" spans="2:22" ht="6" customHeight="1" x14ac:dyDescent="0.25">
      <c r="B104" s="5"/>
      <c r="C104" s="5"/>
      <c r="D104" s="5"/>
      <c r="E104" s="5"/>
      <c r="F104" s="5"/>
      <c r="G104" s="5"/>
      <c r="H104" s="5"/>
      <c r="I104" s="5"/>
      <c r="J104" s="5"/>
      <c r="K104" s="5"/>
      <c r="L104" s="5"/>
      <c r="M104" s="5"/>
      <c r="N104" s="5"/>
      <c r="O104" s="5"/>
      <c r="P104" s="5"/>
      <c r="Q104" s="5"/>
      <c r="R104" s="5"/>
      <c r="S104" s="5"/>
    </row>
  </sheetData>
  <mergeCells count="268">
    <mergeCell ref="F101:G101"/>
    <mergeCell ref="I101:N101"/>
    <mergeCell ref="C102:D102"/>
    <mergeCell ref="C98:D98"/>
    <mergeCell ref="F98:G98"/>
    <mergeCell ref="I98:N98"/>
    <mergeCell ref="F99:G99"/>
    <mergeCell ref="I99:N99"/>
    <mergeCell ref="C100:D100"/>
    <mergeCell ref="F100:G100"/>
    <mergeCell ref="I100:N100"/>
    <mergeCell ref="C95:G95"/>
    <mergeCell ref="I95:M95"/>
    <mergeCell ref="N95:R95"/>
    <mergeCell ref="C96:G96"/>
    <mergeCell ref="I96:M96"/>
    <mergeCell ref="N96:R96"/>
    <mergeCell ref="C93:G93"/>
    <mergeCell ref="I93:M93"/>
    <mergeCell ref="N93:R93"/>
    <mergeCell ref="C94:G94"/>
    <mergeCell ref="I94:M94"/>
    <mergeCell ref="N94:R94"/>
    <mergeCell ref="C91:G91"/>
    <mergeCell ref="I91:M91"/>
    <mergeCell ref="N91:R91"/>
    <mergeCell ref="C92:G92"/>
    <mergeCell ref="I92:M92"/>
    <mergeCell ref="N92:R92"/>
    <mergeCell ref="C89:G89"/>
    <mergeCell ref="I89:M89"/>
    <mergeCell ref="N89:R89"/>
    <mergeCell ref="C90:G90"/>
    <mergeCell ref="I90:M90"/>
    <mergeCell ref="N90:R90"/>
    <mergeCell ref="C87:G87"/>
    <mergeCell ref="I87:M87"/>
    <mergeCell ref="N87:R87"/>
    <mergeCell ref="C88:G88"/>
    <mergeCell ref="I88:M88"/>
    <mergeCell ref="N88:R88"/>
    <mergeCell ref="C85:G85"/>
    <mergeCell ref="I85:M85"/>
    <mergeCell ref="N85:R85"/>
    <mergeCell ref="C86:G86"/>
    <mergeCell ref="I86:M86"/>
    <mergeCell ref="N86:R86"/>
    <mergeCell ref="C83:G83"/>
    <mergeCell ref="I83:M83"/>
    <mergeCell ref="N83:R83"/>
    <mergeCell ref="C84:G84"/>
    <mergeCell ref="I84:M84"/>
    <mergeCell ref="N84:R84"/>
    <mergeCell ref="C81:G81"/>
    <mergeCell ref="I81:M81"/>
    <mergeCell ref="N81:R81"/>
    <mergeCell ref="C82:G82"/>
    <mergeCell ref="I82:M82"/>
    <mergeCell ref="N82:R82"/>
    <mergeCell ref="C79:G79"/>
    <mergeCell ref="I79:M79"/>
    <mergeCell ref="N79:R79"/>
    <mergeCell ref="C80:G80"/>
    <mergeCell ref="I80:M80"/>
    <mergeCell ref="N80:R80"/>
    <mergeCell ref="C77:G77"/>
    <mergeCell ref="I77:M77"/>
    <mergeCell ref="N77:R77"/>
    <mergeCell ref="C78:G78"/>
    <mergeCell ref="I78:M78"/>
    <mergeCell ref="N78:R78"/>
    <mergeCell ref="C75:G75"/>
    <mergeCell ref="I75:M75"/>
    <mergeCell ref="N75:R75"/>
    <mergeCell ref="C76:G76"/>
    <mergeCell ref="I76:M76"/>
    <mergeCell ref="N76:R76"/>
    <mergeCell ref="C73:G73"/>
    <mergeCell ref="I73:M73"/>
    <mergeCell ref="N73:R73"/>
    <mergeCell ref="C74:G74"/>
    <mergeCell ref="I74:M74"/>
    <mergeCell ref="N74:R74"/>
    <mergeCell ref="C71:G71"/>
    <mergeCell ref="I71:M71"/>
    <mergeCell ref="N71:R71"/>
    <mergeCell ref="C72:G72"/>
    <mergeCell ref="I72:M72"/>
    <mergeCell ref="N72:R72"/>
    <mergeCell ref="C69:G69"/>
    <mergeCell ref="I69:M69"/>
    <mergeCell ref="N69:R69"/>
    <mergeCell ref="C70:G70"/>
    <mergeCell ref="I70:M70"/>
    <mergeCell ref="N70:R70"/>
    <mergeCell ref="C67:G67"/>
    <mergeCell ref="I67:M67"/>
    <mergeCell ref="N67:R67"/>
    <mergeCell ref="C68:G68"/>
    <mergeCell ref="I68:M68"/>
    <mergeCell ref="N68:R68"/>
    <mergeCell ref="C65:G65"/>
    <mergeCell ref="I65:M65"/>
    <mergeCell ref="N65:R65"/>
    <mergeCell ref="C66:G66"/>
    <mergeCell ref="I66:M66"/>
    <mergeCell ref="N66:R66"/>
    <mergeCell ref="C63:G63"/>
    <mergeCell ref="I63:M63"/>
    <mergeCell ref="N63:R63"/>
    <mergeCell ref="C64:G64"/>
    <mergeCell ref="I64:M64"/>
    <mergeCell ref="N64:R64"/>
    <mergeCell ref="C61:G61"/>
    <mergeCell ref="I61:M61"/>
    <mergeCell ref="N61:R61"/>
    <mergeCell ref="C62:G62"/>
    <mergeCell ref="I62:M62"/>
    <mergeCell ref="N62:R62"/>
    <mergeCell ref="C59:G59"/>
    <mergeCell ref="I59:M59"/>
    <mergeCell ref="N59:R59"/>
    <mergeCell ref="C60:G60"/>
    <mergeCell ref="I60:M60"/>
    <mergeCell ref="N60:R60"/>
    <mergeCell ref="C54:G54"/>
    <mergeCell ref="I54:M54"/>
    <mergeCell ref="N54:R54"/>
    <mergeCell ref="C56:N56"/>
    <mergeCell ref="C57:G58"/>
    <mergeCell ref="H57:H58"/>
    <mergeCell ref="J57:L57"/>
    <mergeCell ref="O57:R57"/>
    <mergeCell ref="I58:M58"/>
    <mergeCell ref="N58:O58"/>
    <mergeCell ref="U51:V51"/>
    <mergeCell ref="C52:G52"/>
    <mergeCell ref="I52:M52"/>
    <mergeCell ref="N52:R52"/>
    <mergeCell ref="C53:G53"/>
    <mergeCell ref="I53:M53"/>
    <mergeCell ref="N53:R53"/>
    <mergeCell ref="C50:G50"/>
    <mergeCell ref="I50:M50"/>
    <mergeCell ref="N50:R50"/>
    <mergeCell ref="C51:G51"/>
    <mergeCell ref="I51:M51"/>
    <mergeCell ref="N51:R51"/>
    <mergeCell ref="C48:G48"/>
    <mergeCell ref="I48:M48"/>
    <mergeCell ref="N48:R48"/>
    <mergeCell ref="C49:G49"/>
    <mergeCell ref="I49:M49"/>
    <mergeCell ref="N49:R49"/>
    <mergeCell ref="C46:G46"/>
    <mergeCell ref="I46:M46"/>
    <mergeCell ref="N46:R46"/>
    <mergeCell ref="C47:G47"/>
    <mergeCell ref="I47:M47"/>
    <mergeCell ref="N47:R47"/>
    <mergeCell ref="C44:G44"/>
    <mergeCell ref="I44:M44"/>
    <mergeCell ref="N44:R44"/>
    <mergeCell ref="C45:G45"/>
    <mergeCell ref="I45:M45"/>
    <mergeCell ref="N45:R45"/>
    <mergeCell ref="C42:G42"/>
    <mergeCell ref="I42:M42"/>
    <mergeCell ref="N42:R42"/>
    <mergeCell ref="C43:G43"/>
    <mergeCell ref="I43:M43"/>
    <mergeCell ref="N43:R43"/>
    <mergeCell ref="C40:G40"/>
    <mergeCell ref="I40:M40"/>
    <mergeCell ref="N40:R40"/>
    <mergeCell ref="C41:G41"/>
    <mergeCell ref="I41:M41"/>
    <mergeCell ref="N41:R41"/>
    <mergeCell ref="C38:G38"/>
    <mergeCell ref="I38:M38"/>
    <mergeCell ref="N38:R38"/>
    <mergeCell ref="C39:G39"/>
    <mergeCell ref="I39:M39"/>
    <mergeCell ref="N39:R39"/>
    <mergeCell ref="C36:G36"/>
    <mergeCell ref="I36:M36"/>
    <mergeCell ref="N36:R36"/>
    <mergeCell ref="C37:G37"/>
    <mergeCell ref="I37:M37"/>
    <mergeCell ref="N37:R37"/>
    <mergeCell ref="C34:G34"/>
    <mergeCell ref="I34:M34"/>
    <mergeCell ref="N34:R34"/>
    <mergeCell ref="C35:G35"/>
    <mergeCell ref="I35:M35"/>
    <mergeCell ref="N35:R35"/>
    <mergeCell ref="C32:G32"/>
    <mergeCell ref="I32:M32"/>
    <mergeCell ref="N32:R32"/>
    <mergeCell ref="C33:G33"/>
    <mergeCell ref="I33:M33"/>
    <mergeCell ref="N33:R33"/>
    <mergeCell ref="C30:G30"/>
    <mergeCell ref="I30:M30"/>
    <mergeCell ref="N30:R30"/>
    <mergeCell ref="C31:G31"/>
    <mergeCell ref="I31:M31"/>
    <mergeCell ref="N31:R31"/>
    <mergeCell ref="C28:G28"/>
    <mergeCell ref="I28:M28"/>
    <mergeCell ref="N28:R28"/>
    <mergeCell ref="C29:G29"/>
    <mergeCell ref="I29:M29"/>
    <mergeCell ref="N29:R29"/>
    <mergeCell ref="C26:G26"/>
    <mergeCell ref="I26:M26"/>
    <mergeCell ref="N26:R26"/>
    <mergeCell ref="C27:G27"/>
    <mergeCell ref="I27:M27"/>
    <mergeCell ref="N27:R27"/>
    <mergeCell ref="C24:G24"/>
    <mergeCell ref="I24:M24"/>
    <mergeCell ref="N24:R24"/>
    <mergeCell ref="C25:G25"/>
    <mergeCell ref="I25:M25"/>
    <mergeCell ref="N25:R25"/>
    <mergeCell ref="C22:G22"/>
    <mergeCell ref="I22:M22"/>
    <mergeCell ref="N22:R22"/>
    <mergeCell ref="C23:G23"/>
    <mergeCell ref="I23:M23"/>
    <mergeCell ref="N23:R23"/>
    <mergeCell ref="C20:G21"/>
    <mergeCell ref="H20:H21"/>
    <mergeCell ref="J20:L20"/>
    <mergeCell ref="O20:R20"/>
    <mergeCell ref="I21:M21"/>
    <mergeCell ref="N21:O21"/>
    <mergeCell ref="I16:M16"/>
    <mergeCell ref="N16:R16"/>
    <mergeCell ref="I17:M17"/>
    <mergeCell ref="N17:R17"/>
    <mergeCell ref="I18:M18"/>
    <mergeCell ref="N18:R18"/>
    <mergeCell ref="C12:E12"/>
    <mergeCell ref="F12:R12"/>
    <mergeCell ref="C13:E13"/>
    <mergeCell ref="F13:R13"/>
    <mergeCell ref="C14:E14"/>
    <mergeCell ref="F14:R14"/>
    <mergeCell ref="C9:E9"/>
    <mergeCell ref="F9:R9"/>
    <mergeCell ref="C10:E10"/>
    <mergeCell ref="F10:R10"/>
    <mergeCell ref="C11:E11"/>
    <mergeCell ref="F11:R11"/>
    <mergeCell ref="G6:I6"/>
    <mergeCell ref="U6:V6"/>
    <mergeCell ref="W6:AA8"/>
    <mergeCell ref="C7:H7"/>
    <mergeCell ref="C8:E8"/>
    <mergeCell ref="F8:R8"/>
    <mergeCell ref="C2:R2"/>
    <mergeCell ref="I3:R3"/>
    <mergeCell ref="W3:AA5"/>
    <mergeCell ref="M4:R4"/>
    <mergeCell ref="C5:R5"/>
    <mergeCell ref="U5:V5"/>
  </mergeCells>
  <conditionalFormatting sqref="V54 V96">
    <cfRule type="expression" dxfId="1" priority="1" stopIfTrue="1">
      <formula>ABS($V$54)&gt;0.9</formula>
    </cfRule>
  </conditionalFormatting>
  <conditionalFormatting sqref="U54 U96">
    <cfRule type="expression" dxfId="0" priority="2" stopIfTrue="1">
      <formula>ABS($U$54)&gt;0.9</formula>
    </cfRule>
  </conditionalFormatting>
  <pageMargins left="1.1023622047244095" right="0.19685039370078741" top="0.31496062992125984" bottom="0.31496062992125984" header="0.27559055118110237" footer="0.27559055118110237"/>
  <pageSetup paperSize="9" scale="99" fitToHeight="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прил 1</vt:lpstr>
      <vt:lpstr>rrr</vt:lpstr>
      <vt:lpstr>'прил 1'!Область_печати</vt:lpstr>
      <vt:lpstr>п1</vt:lpstr>
      <vt:lpstr>п1чистВсеДанные</vt:lpstr>
      <vt:lpstr>п1чистВсеТекст</vt:lpstr>
      <vt:lpstr>п1чистТек</vt:lpstr>
      <vt:lpstr>тест1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2023-04-18T11:30:00Z</dcterms:created>
  <dcterms:modified xsi:type="dcterms:W3CDTF">2023-04-18T11:32:37Z</dcterms:modified>
</cp:coreProperties>
</file>