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оя флэшка\НАБЛЮДАТЕЛЬНЫЙ И СОБРАНИЯ\по акционированию\отчеты\2022\4 квартал\ОАО АП Барановичи\"/>
    </mc:Choice>
  </mc:AlternateContent>
  <bookViews>
    <workbookView xWindow="0" yWindow="0" windowWidth="23040" windowHeight="9408"/>
  </bookViews>
  <sheets>
    <sheet name="прил 4" sheetId="1" r:id="rId1"/>
  </sheets>
  <externalReferences>
    <externalReference r:id="rId2"/>
  </externalReferences>
  <definedNames>
    <definedName name="_xlnm.Print_Area" localSheetId="0">'прил 4'!$C$3:$S$74</definedName>
    <definedName name="п1чистВсеДанные">'[1]прил 1'!$I$24:$R$25,'[1]прил 1'!$I$28:$R$35,'[1]прил 1'!$I$40:$R$52,'[1]прил 1'!$I$61:$R$68,'[1]прил 1'!$I$71:$R$76,'[1]прил 1'!$I$79:$R$80,'[1]прил 1'!$I$83:$R$94</definedName>
    <definedName name="п1чистВсеТекст">'[1]прил 1'!$F$8:$R$14,'[1]прил 1'!$N$16:$R$18</definedName>
    <definedName name="п1чистТек">'[1]прил 1'!$I$24,'[1]прил 1'!$I$24:$M$25,'[1]прил 1'!$I$28:$M$35,'[1]прил 1'!$I$40:$M$52,'[1]прил 1'!$I$61:$M$68,'[1]прил 1'!$I$71:$M$76,'[1]прил 1'!$I$79:$M$80,'[1]прил 1'!$I$83:$M$94</definedName>
    <definedName name="п2чистВсеДанные">'[1]прил 2'!$J$19:$S$20,'[1]прил 2'!$J$22:$S$23,'[1]прил 2'!$J$25:$S$26,'[1]прил 2'!$J$30:$S$33,'[1]прил 2'!$J$36:$S$37,'[1]прил 2'!$J$40:$S$41,'[1]прил 2'!$J$44:$S$46,'[1]прил 2'!$J$49:$S$53,'[1]прил 2'!$J$55:$S$56,'[1]прил 2'!$J$58:$S$59</definedName>
    <definedName name="п2чистТек">'[1]прил 2'!$J$19:$N$20,'[1]прил 2'!$J$22:$N$23,'[1]прил 2'!$J$25:$N$26,'[1]прил 2'!$J$30:$N$33,'[1]прил 2'!$J$36:$N$37,'[1]прил 2'!$J$40:$N$41,'[1]прил 2'!$J$44:$N$46,'[1]прил 2'!$J$49:$N$53,'[1]прил 2'!$J$55:$N$56,'[1]прил 2'!$J$58:$N$59</definedName>
    <definedName name="п3чистВсеДанные">'[1]прил 3'!$E$17:$R$19,'[1]прил 3'!$E$24:$R$32,'[1]прил 3'!$E$35:$R$46,'[1]прил 3'!$E$48:$R$50,'[1]прил 3'!$E$55:$R$63,'[1]прил 3'!$E$66:$R$77</definedName>
    <definedName name="п3чистТек">'[1]прил 3'!$E$55:$R$63,'[1]прил 3'!$E$66:$R$77</definedName>
    <definedName name="п4чистВсеДанные">'прил 4'!$J$23:$S$26,'прил 4'!$J$29:$S$32,'прил 4'!$J$37:$S$41,'прил 4'!$J$44:$S$47,'прил 4'!$J$52:$S$55,'прил 4'!$J$58:$S$62,'прил 4'!$O$65:$S$65,'прил 4'!$J$67:$S$67</definedName>
    <definedName name="п4чистТек">'прил 4'!$J$23:$N$26,'прил 4'!$J$29:$N$32,'прил 4'!$J$37:$N$41,'прил 4'!$J$44:$N$47,'прил 4'!$J$52:$N$55,'прил 4'!$J$58:$N$62,'прил 4'!$J$67</definedName>
    <definedName name="п5чистВсеДанные">'[1]прил 5'!$J$20:$S$20,'[1]прил 5'!$J$23:$S$27,'[1]прил 5'!$J$32:$S$34,'[1]прил 5'!$J$37:$S$43</definedName>
    <definedName name="п5чистТек">'[1]прил 5'!$J$20,'[1]прил 5'!$J$23:$N$27,'[1]прил 5'!$J$32:$N$34,'[1]прил 5'!$J$37:$N$43</definedName>
    <definedName name="Приложение">[1]Приложение!$A$1:$D$77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6" i="1" l="1"/>
  <c r="C66" i="1"/>
  <c r="J65" i="1"/>
  <c r="C65" i="1"/>
  <c r="O56" i="1"/>
  <c r="J56" i="1"/>
  <c r="J55" i="1"/>
  <c r="O50" i="1"/>
  <c r="O63" i="1" s="1"/>
  <c r="J50" i="1"/>
  <c r="J63" i="1" s="1"/>
  <c r="O42" i="1"/>
  <c r="J42" i="1"/>
  <c r="J41" i="1"/>
  <c r="O35" i="1"/>
  <c r="O48" i="1" s="1"/>
  <c r="J35" i="1"/>
  <c r="J48" i="1" s="1"/>
  <c r="J29" i="1"/>
  <c r="O27" i="1"/>
  <c r="J23" i="1"/>
  <c r="O21" i="1"/>
  <c r="O33" i="1" s="1"/>
  <c r="O64" i="1" s="1"/>
  <c r="O66" i="1" s="1"/>
  <c r="K17" i="1"/>
  <c r="J18" i="1"/>
  <c r="N17" i="1"/>
  <c r="P17" i="1"/>
  <c r="J21" i="1" l="1"/>
  <c r="S17" i="1"/>
  <c r="J26" i="1"/>
  <c r="J32" i="1"/>
  <c r="J27" i="1" s="1"/>
  <c r="J33" i="1" l="1"/>
  <c r="J64" i="1" s="1"/>
  <c r="J66" i="1" s="1"/>
</calcChain>
</file>

<file path=xl/comments1.xml><?xml version="1.0" encoding="utf-8"?>
<comments xmlns="http://schemas.openxmlformats.org/spreadsheetml/2006/main">
  <authors>
    <author xml:space="preserve">bondar </author>
    <author>user</author>
  </authors>
  <commentList>
    <comment ref="F5" authorId="0" shapeId="0">
      <text>
        <r>
          <rPr>
            <sz val="10.5"/>
            <color indexed="81"/>
            <rFont val="Times New Roman"/>
            <family val="1"/>
            <charset val="204"/>
          </rPr>
          <t xml:space="preserve">  Отчет о движении денежных средств составляется на основании информации о наличии и движении денежных средств, обобщаемой на счетах 50 «Касса», 51 «Расчетные счета», 52 «Валютные счета», 55 «Специальные счета в банках», 57 «Денежные средства в пути», а также эквивалентов денежных средств, обобщаемой на счете 58 «Краткосрочные финансовые вложения». </t>
        </r>
        <r>
          <rPr>
            <b/>
            <i/>
            <sz val="10.5"/>
            <color indexed="10"/>
            <rFont val="Times New Roman"/>
            <family val="1"/>
            <charset val="204"/>
          </rPr>
          <t>При этом обороты между указанными счетами в отчете о движении денежных средств не показываются.</t>
        </r>
        <r>
          <rPr>
            <sz val="10.5"/>
            <color indexed="81"/>
            <rFont val="Times New Roman"/>
            <family val="1"/>
            <charset val="204"/>
          </rPr>
          <t xml:space="preserve">
  В отчете о движении денежных средств показывается также направление другим лицам кредитов и займов, предоставленных организации, не учитываемых на счетах 50 «Касса», 51 «Расчетные счета», 52 «Валютные счета», 55 «Специальные счета в банках», 57 «Денежные средства в пути».</t>
        </r>
      </text>
    </comment>
    <comment ref="J19" authorId="0" shapeId="0">
      <text>
        <r>
          <rPr>
            <sz val="10.5"/>
            <color indexed="81"/>
            <rFont val="Times New Roman"/>
            <family val="1"/>
            <charset val="204"/>
          </rPr>
          <t>В графе 3 «За ________ 20__ г.» показываются данные за отчетный период, в графе 4 «За ________ 20__ г.» - данные за период предыдущего года, аналогичный отчетному периоду.</t>
        </r>
      </text>
    </comment>
    <comment ref="C20" authorId="0" shapeId="0">
      <text>
        <r>
          <rPr>
            <sz val="10.5"/>
            <color indexed="81"/>
            <rFont val="Times New Roman"/>
            <family val="1"/>
            <charset val="204"/>
          </rPr>
          <t>В разделе «Движение денежных средств по текущей деятельности» приводится информация о движении денежных средств, связанных с текущей деятельностью организации.</t>
        </r>
      </text>
    </comment>
    <comment ref="C21" authorId="0" shapeId="0">
      <text>
        <r>
          <rPr>
            <sz val="10.5"/>
            <color indexed="81"/>
            <rFont val="Times New Roman"/>
            <family val="1"/>
            <charset val="204"/>
          </rPr>
          <t>По статье «Поступило денежных средств - всего» (строка 020) приводится информация о поступлениях денежных средств по текущей деятельности за отчетный период и период предыдущего года, аналогичный отчетному периоду.</t>
        </r>
      </text>
    </comment>
    <comment ref="C23" authorId="0" shapeId="0">
      <text>
        <r>
          <rPr>
            <sz val="10.5"/>
            <color indexed="81"/>
            <rFont val="Times New Roman"/>
            <family val="1"/>
            <charset val="204"/>
          </rPr>
          <t>По строке 021 «от покупателей продукции, товаров, заказчиков работ, услуг» показываются суммы денежных средств, полученные от покупателей продукции, товаров, заказчиков работ, услуг (в том числе полученные авансы, предварительная оплата).</t>
        </r>
      </text>
    </comment>
    <comment ref="C24" authorId="0" shapeId="0">
      <text>
        <r>
          <rPr>
            <sz val="10.5"/>
            <color indexed="81"/>
            <rFont val="Times New Roman"/>
            <family val="1"/>
            <charset val="204"/>
          </rPr>
          <t>По строке 022 «от покупателей материалов и других запасов» показываются суммы денежных средств, полученные от покупателей материалов и других запасов (в том числе полученные авансы, предварительная оплата), за исключением сумм денежных средств, полученных от покупателей продукции, товаров, показываемых по строке 021 «от покупателей продукции, товаров, заказчиков работ, услуг».</t>
        </r>
      </text>
    </comment>
    <comment ref="C25" authorId="0" shapeId="0">
      <text>
        <r>
          <rPr>
            <sz val="10.5"/>
            <color indexed="81"/>
            <rFont val="Times New Roman"/>
            <family val="1"/>
            <charset val="204"/>
          </rPr>
          <t>По строке 023 «роялти» показываются суммы денежных средств, полученные по лицензионным договорам.</t>
        </r>
      </text>
    </comment>
    <comment ref="C26" authorId="0" shapeId="0">
      <text>
        <r>
          <rPr>
            <sz val="10.5"/>
            <color indexed="81"/>
            <rFont val="Times New Roman"/>
            <family val="1"/>
            <charset val="204"/>
          </rPr>
          <t>По строке 024 «прочие поступления» показываются суммы денежных средств, полученные по текущей деятельности, не показанные по строкам 021-023.</t>
        </r>
      </text>
    </comment>
    <comment ref="C27" authorId="0" shapeId="0">
      <text>
        <r>
          <rPr>
            <sz val="10.5"/>
            <color indexed="81"/>
            <rFont val="Times New Roman"/>
            <family val="1"/>
            <charset val="204"/>
          </rPr>
          <t>По статье «Направлено денежных средств - всего» (строка 030) приводится информация о направлениях использования денежных средств по текущей деятельности за отчетный период и период предыдущего года, аналогичный отчетному периоду.</t>
        </r>
      </text>
    </comment>
    <comment ref="C29" authorId="0" shapeId="0">
      <text>
        <r>
          <rPr>
            <sz val="10.5"/>
            <color indexed="81"/>
            <rFont val="Times New Roman"/>
            <family val="1"/>
            <charset val="204"/>
          </rPr>
          <t>По строке 031 «на приобретение запасов, работ, услуг» показываются суммы денежных средств, направленные поставщикам, подрядчикам, исполнителям на приобретение товаров, материалов, иных запасов, работ, услуг (в том числе выданные авансы, предварительная оплата).</t>
        </r>
      </text>
    </comment>
    <comment ref="C30" authorId="0" shapeId="0">
      <text>
        <r>
          <rPr>
            <sz val="10.5"/>
            <color indexed="81"/>
            <rFont val="Times New Roman"/>
            <family val="1"/>
            <charset val="204"/>
          </rPr>
          <t>По строке 032 «на оплату труда» показываются суммы денежных средств, направленные на оплату труда работников.</t>
        </r>
      </text>
    </comment>
    <comment ref="C31" authorId="0" shapeId="0">
      <text>
        <r>
          <rPr>
            <sz val="10.5"/>
            <color indexed="81"/>
            <rFont val="Times New Roman"/>
            <family val="1"/>
            <charset val="204"/>
          </rPr>
          <t>По строке 033 «на уплату налогов и сборов» показываются суммы денежных средств, направленные на уплату налогов и сборов.</t>
        </r>
      </text>
    </comment>
    <comment ref="C32" authorId="0" shapeId="0">
      <text>
        <r>
          <rPr>
            <sz val="10.5"/>
            <color indexed="81"/>
            <rFont val="Times New Roman"/>
            <family val="1"/>
            <charset val="204"/>
          </rPr>
          <t>По строке 034 «на прочие выплаты» показываются выплаты денежных средств по текущей деятельности, 
не показанные по строкам 031-033.</t>
        </r>
      </text>
    </comment>
    <comment ref="C34" authorId="0" shapeId="0">
      <text>
        <r>
          <rPr>
            <sz val="10.5"/>
            <color indexed="81"/>
            <rFont val="Times New Roman"/>
            <family val="1"/>
            <charset val="204"/>
          </rPr>
          <t>В разделе «Движение денежных средств по инвестиционной деятельности» приводится информация о движении денежных средств, связанных с инвестиционной деятельностью организации.</t>
        </r>
      </text>
    </comment>
    <comment ref="C35" authorId="0" shapeId="0">
      <text>
        <r>
          <rPr>
            <sz val="10.5"/>
            <color indexed="81"/>
            <rFont val="Times New Roman"/>
            <family val="1"/>
            <charset val="204"/>
          </rPr>
          <t>По статье «Поступило денежных средств - всего» (строка 050) приводится информация о поступлениях денежных средств по инвестиционной деятельности за отчетный период и период предыдущего года, аналогичный отчетному периоду.</t>
        </r>
      </text>
    </comment>
    <comment ref="C37" authorId="0" shapeId="0">
      <text>
        <r>
          <rPr>
            <sz val="10.5"/>
            <color indexed="81"/>
            <rFont val="Times New Roman"/>
            <family val="1"/>
            <charset val="204"/>
          </rPr>
          <t>По строке 051 «от покупателей основных средств, нематериальных активов и других долгосрочных активов» показываются суммы денежных средств, полученные от покупателей основных средств, нематериальных активов и других долгосрочных активов (в том числе полученные авансы, предварительная оплата).</t>
        </r>
      </text>
    </comment>
    <comment ref="C38" authorId="0" shapeId="0">
      <text>
        <r>
          <rPr>
            <sz val="10.5"/>
            <color indexed="81"/>
            <rFont val="Times New Roman"/>
            <family val="1"/>
            <charset val="204"/>
          </rPr>
          <t>По строке 052 «возврат предоставленных займов» показываются суммы денежных средств, полученные в погашение займов, предоставленных организацией.</t>
        </r>
      </text>
    </comment>
    <comment ref="C39" authorId="0" shapeId="0">
      <text>
        <r>
          <rPr>
            <sz val="10.5"/>
            <color indexed="81"/>
            <rFont val="Times New Roman"/>
            <family val="1"/>
            <charset val="204"/>
          </rPr>
          <t>По строке 053 «доходы от участия в уставных капиталах других организаций» показываются суммы денежных средств, полученные в виде дивидендов и других доходов от участия в уставных капиталах других организаций.</t>
        </r>
      </text>
    </comment>
    <comment ref="C40" authorId="0" shapeId="0">
      <text>
        <r>
          <rPr>
            <sz val="10.5"/>
            <color indexed="81"/>
            <rFont val="Times New Roman"/>
            <family val="1"/>
            <charset val="204"/>
          </rPr>
          <t>По строке 054 «проценты» показываются суммы денежных средств, полученные в виде процентов.</t>
        </r>
      </text>
    </comment>
    <comment ref="C41" authorId="0" shapeId="0">
      <text>
        <r>
          <rPr>
            <sz val="10.5"/>
            <color indexed="81"/>
            <rFont val="Times New Roman"/>
            <family val="1"/>
            <charset val="204"/>
          </rPr>
          <t>По строке 055 «прочие поступления» показываются суммы денежных средств, полученные по инвестиционной деятельности, не показанные по строкам 051-054.</t>
        </r>
      </text>
    </comment>
    <comment ref="J41" authorId="1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бюдж.средства на погашение % + страховое возмещение
</t>
        </r>
      </text>
    </comment>
    <comment ref="C42" authorId="0" shapeId="0">
      <text>
        <r>
          <rPr>
            <sz val="10.5"/>
            <color indexed="81"/>
            <rFont val="Times New Roman"/>
            <family val="1"/>
            <charset val="204"/>
          </rPr>
          <t>По статье «Направлено денежных средств - всего» (строка 060) приводится информация о направлениях использования денежных средств по инвестиционной деятельности за отчетный период и период предыдущего года, аналогичный отчетному периоду.</t>
        </r>
      </text>
    </comment>
    <comment ref="C44" authorId="0" shapeId="0">
      <text>
        <r>
          <rPr>
            <sz val="10.5"/>
            <color indexed="81"/>
            <rFont val="Times New Roman"/>
            <family val="1"/>
            <charset val="204"/>
          </rPr>
          <t>По строке 061 «на приобретение и создание основных средств, нематериальных активов и других долгосрочных активов» показываются суммы денежных средств, направленные на приобретение и создание основных средств, нематериальных активов и других долгосрочных активов (в том числе выданные авансы, предварительная оплата), включая уплаченные проценты по кредитам, займам, которые относятся на стоимость долгосрочных активов в соответствии с законодательством.</t>
        </r>
      </text>
    </comment>
    <comment ref="C45" authorId="0" shapeId="0">
      <text>
        <r>
          <rPr>
            <sz val="10.5"/>
            <color indexed="81"/>
            <rFont val="Times New Roman"/>
            <family val="1"/>
            <charset val="204"/>
          </rPr>
          <t>По строке 062 «на предоставление займов» показываются суммы денежных средств, направленные на предоставление займов другим лицам.</t>
        </r>
      </text>
    </comment>
    <comment ref="C46" authorId="0" shapeId="0">
      <text>
        <r>
          <rPr>
            <sz val="10.5"/>
            <color indexed="81"/>
            <rFont val="Times New Roman"/>
            <family val="1"/>
            <charset val="204"/>
          </rPr>
          <t>По строке 063 «на вклады в уставные капиталы других организаций» показываются суммы денежных средств, направленные в уставные капиталы других организаций.</t>
        </r>
      </text>
    </comment>
    <comment ref="C47" authorId="0" shapeId="0">
      <text>
        <r>
          <rPr>
            <sz val="10.5"/>
            <color indexed="81"/>
            <rFont val="Times New Roman"/>
            <family val="1"/>
            <charset val="204"/>
          </rPr>
          <t>По строке 064 «прочие выплаты» показываются выплаты денежных средств по инвестиционной деятельности, не показанные по строкам 061-063.</t>
        </r>
      </text>
    </comment>
    <comment ref="C49" authorId="0" shapeId="0">
      <text>
        <r>
          <rPr>
            <sz val="10.5"/>
            <color indexed="81"/>
            <rFont val="Times New Roman"/>
            <family val="1"/>
            <charset val="204"/>
          </rPr>
          <t>В разделе «Движение денежных средств по финансовой деятельности» приводится информация о движении денежных средств, связанных с финансовой деятельностью организации.</t>
        </r>
      </text>
    </comment>
    <comment ref="C50" authorId="0" shapeId="0">
      <text>
        <r>
          <rPr>
            <sz val="10.5"/>
            <color indexed="81"/>
            <rFont val="Times New Roman"/>
            <family val="1"/>
            <charset val="204"/>
          </rPr>
          <t>По статье «Поступило денежных средств - всего» (строка 080) приводится информация о поступлениях денежных средств по финансовой деятельности за отчетный период и период предыдущего года, аналогичный отчетному периоду.</t>
        </r>
      </text>
    </comment>
    <comment ref="C52" authorId="0" shapeId="0">
      <text>
        <r>
          <rPr>
            <sz val="10.5"/>
            <color indexed="81"/>
            <rFont val="Times New Roman"/>
            <family val="1"/>
            <charset val="204"/>
          </rPr>
          <t>По строке 081 «кредиты и займы» показываются суммы денежных средств, полученные в виде кредитов и займов.</t>
        </r>
      </text>
    </comment>
    <comment ref="C53" authorId="0" shapeId="0">
      <text>
        <r>
          <rPr>
            <sz val="10.5"/>
            <color indexed="81"/>
            <rFont val="Times New Roman"/>
            <family val="1"/>
            <charset val="204"/>
          </rPr>
          <t>По строке 082 «от выпуска акций» показываются суммы денежных средств, полученные от выпуска акций.</t>
        </r>
      </text>
    </comment>
    <comment ref="C54" authorId="0" shapeId="0">
      <text>
        <r>
          <rPr>
            <sz val="10.5"/>
            <color indexed="81"/>
            <rFont val="Times New Roman"/>
            <family val="1"/>
            <charset val="204"/>
          </rPr>
          <t>По строке 083 «вклады собственника имущества (учредителей, участников)» показываются суммы денежных средств, полученные от собственника имущества (учредителей, участников).</t>
        </r>
      </text>
    </comment>
    <comment ref="C55" authorId="0" shapeId="0">
      <text>
        <r>
          <rPr>
            <sz val="10.5"/>
            <color indexed="81"/>
            <rFont val="Times New Roman"/>
            <family val="1"/>
            <charset val="204"/>
          </rPr>
          <t>По строке 084 «прочие поступления» показываются суммы денежных средств, полученные по финансовой деятельности, не показанные по строкам 081-083.</t>
        </r>
      </text>
    </comment>
    <comment ref="J55" authorId="1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лизинг+кредит+курсовые
</t>
        </r>
      </text>
    </comment>
    <comment ref="C56" authorId="0" shapeId="0">
      <text>
        <r>
          <rPr>
            <sz val="10.5"/>
            <color indexed="81"/>
            <rFont val="Times New Roman"/>
            <family val="1"/>
            <charset val="204"/>
          </rPr>
          <t>По статье «Направлено денежных средств - всего» (строка 090) приводится информация о направлениях использования денежных средств по финансовой деятельности за отчетный период и период предыдущего года, аналогичный отчетному периоду.</t>
        </r>
      </text>
    </comment>
    <comment ref="C58" authorId="0" shapeId="0">
      <text>
        <r>
          <rPr>
            <sz val="10.5"/>
            <color indexed="81"/>
            <rFont val="Times New Roman"/>
            <family val="1"/>
            <charset val="204"/>
          </rPr>
          <t>По строке 091 «на погашение кредитов и займов» показываются суммы денежных средств, направленные на погашение кредитов и займов.</t>
        </r>
      </text>
    </comment>
    <comment ref="C59" authorId="0" shapeId="0">
      <text>
        <r>
          <rPr>
            <sz val="10.5"/>
            <color indexed="81"/>
            <rFont val="Times New Roman"/>
            <family val="1"/>
            <charset val="204"/>
          </rPr>
          <t>По строке 092 «на выплаты дивидендов и других доходов от участия в уставном капитале организации» показываются суммы денежных средств, направленные собственнику имущества (учредителям, участникам) на выплаты дивидендов и других доходов от участия в уставном капитале организации.</t>
        </r>
      </text>
    </comment>
    <comment ref="C60" authorId="0" shapeId="0">
      <text>
        <r>
          <rPr>
            <sz val="10.5"/>
            <color indexed="81"/>
            <rFont val="Times New Roman"/>
            <family val="1"/>
            <charset val="204"/>
          </rPr>
          <t>По строке 093 «на выплаты процентов» показываются суммы денежных средств, направленные на выплаты процентов по кредитам, займам (за исключением процентов по кредитам, займам, которые относятся на стоимость долгосрочных активов в соответствии с законодательством).</t>
        </r>
      </text>
    </comment>
    <comment ref="C61" authorId="0" shapeId="0">
      <text>
        <r>
          <rPr>
            <sz val="10.5"/>
            <color indexed="81"/>
            <rFont val="Times New Roman"/>
            <family val="1"/>
            <charset val="204"/>
          </rPr>
          <t>По строке 094 «на лизинговые платежи» показываются суммы денежных средств, направленные на погашение задолженности по лизинговым платежам (если лизинговая деятельность не является текущей деятельностью организации).</t>
        </r>
      </text>
    </comment>
    <comment ref="C62" authorId="0" shapeId="0">
      <text>
        <r>
          <rPr>
            <sz val="10.5"/>
            <color indexed="81"/>
            <rFont val="Times New Roman"/>
            <family val="1"/>
            <charset val="204"/>
          </rPr>
          <t>По строке 095 «прочие выплаты» показываются выплаты денежных средств по финансовой деятельности, не показанные по строкам 091-094.</t>
        </r>
      </text>
    </comment>
    <comment ref="C65" authorId="0" shapeId="0">
      <text>
        <r>
          <rPr>
            <sz val="10.5"/>
            <color indexed="81"/>
            <rFont val="Times New Roman"/>
            <family val="1"/>
            <charset val="204"/>
          </rPr>
          <t>По статье «Остаток денежных средств и эквивалентов денежных средств на 31.12.20__» (строка 120) показываются остатки денежных средств и эквивалентов денежных средств на конец предыдущего года и на конец года, предшествующего предыдущему году.</t>
        </r>
      </text>
    </comment>
    <comment ref="J65" authorId="0" shapeId="0">
      <text>
        <r>
          <rPr>
            <sz val="12"/>
            <color indexed="81"/>
            <rFont val="Times New Roman"/>
            <family val="1"/>
            <charset val="204"/>
          </rPr>
          <t>стр.270 гр.4 ББ</t>
        </r>
      </text>
    </comment>
    <comment ref="C66" authorId="0" shapeId="0">
      <text>
        <r>
          <rPr>
            <sz val="10.5"/>
            <color indexed="81"/>
            <rFont val="Times New Roman"/>
            <family val="1"/>
            <charset val="204"/>
          </rPr>
          <t>По статье «Остаток денежных средств и эквивалентов денежных средств на _______20__» (строка 130) показываются остатки денежных средств и эквивалентов денежных средств на конец отчетного периода и на конец периода предыдущего года, аналогичного отчетному периоду.</t>
        </r>
      </text>
    </comment>
    <comment ref="W66" authorId="0" shapeId="0">
      <text>
        <r>
          <rPr>
            <sz val="12"/>
            <color indexed="81"/>
            <rFont val="Times New Roman"/>
            <family val="1"/>
            <charset val="204"/>
          </rPr>
          <t>стр.270 гр.3 ББ</t>
        </r>
      </text>
    </comment>
    <comment ref="C67" authorId="0" shapeId="0">
      <text>
        <r>
          <rPr>
            <sz val="10.5"/>
            <color indexed="81"/>
            <rFont val="Times New Roman"/>
            <family val="1"/>
            <charset val="204"/>
          </rPr>
          <t>По статье «Влияние изменений курсов иностранных валют» (строка 140) показывается сумма влияния изменений официальных курсов белорусского рубля по отношению к соответствующим иностранным валютам, устанавливаемых Национальным банком Республики Беларусь, на изменение денежных средств.</t>
        </r>
      </text>
    </comment>
  </commentList>
</comments>
</file>

<file path=xl/sharedStrings.xml><?xml version="1.0" encoding="utf-8"?>
<sst xmlns="http://schemas.openxmlformats.org/spreadsheetml/2006/main" count="122" uniqueCount="105">
  <si>
    <t>Приложение 4
к Национальному стандарту бухгалтерского учета и отчетности «Индивидуальная бухгалтерская отчетность» 
12.12.2016 № 104</t>
  </si>
  <si>
    <t>Форма</t>
  </si>
  <si>
    <t>ОТЧЕТ</t>
  </si>
  <si>
    <t>о движении денежных средств</t>
  </si>
  <si>
    <t>за</t>
  </si>
  <si>
    <t>-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</si>
  <si>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</si>
  <si>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</si>
  <si>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</si>
  <si>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</si>
  <si>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</si>
  <si>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</si>
  <si>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</si>
  <si>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Наименование показателей</t>
  </si>
  <si>
    <t>Код строки</t>
  </si>
  <si>
    <t>За</t>
  </si>
  <si>
    <t>Движение денежных средств по текущей деятельности</t>
  </si>
  <si>
    <t>Поступило денежных средств - всего</t>
  </si>
  <si>
    <t>020</t>
  </si>
  <si>
    <t>50, 51, 52, 55, 57, 58</t>
  </si>
  <si>
    <t xml:space="preserve">      в том числе:</t>
  </si>
  <si>
    <t xml:space="preserve">  от покупателей продукции, товаров, заказчиков 
  работ, услуг</t>
  </si>
  <si>
    <t>021</t>
  </si>
  <si>
    <t xml:space="preserve">  от покупателей материалов и других запасов</t>
  </si>
  <si>
    <t>022</t>
  </si>
  <si>
    <t xml:space="preserve">  роялти</t>
  </si>
  <si>
    <t>023</t>
  </si>
  <si>
    <t xml:space="preserve">  прочие поступления</t>
  </si>
  <si>
    <t>024</t>
  </si>
  <si>
    <t>Направлено денежных средств - всего</t>
  </si>
  <si>
    <t>030</t>
  </si>
  <si>
    <t xml:space="preserve">  на приобретение запасов, работ, услуг</t>
  </si>
  <si>
    <t>031</t>
  </si>
  <si>
    <t xml:space="preserve">  на оплату труда</t>
  </si>
  <si>
    <t>032</t>
  </si>
  <si>
    <t xml:space="preserve">  на уплату налогов и сборов</t>
  </si>
  <si>
    <t>033</t>
  </si>
  <si>
    <t xml:space="preserve">  на прочие выплаты</t>
  </si>
  <si>
    <t>034</t>
  </si>
  <si>
    <t>Результат движения денежных средств 
по текущей деятельности</t>
  </si>
  <si>
    <t>040</t>
  </si>
  <si>
    <t>Движение денежных средств по инвестиционной деятельности</t>
  </si>
  <si>
    <t>050</t>
  </si>
  <si>
    <t xml:space="preserve">  от покупателей основных средств, нематериаль-
  ных активов и других долгосрочных активов</t>
  </si>
  <si>
    <t>051</t>
  </si>
  <si>
    <t xml:space="preserve">  возврат предоставленных займов</t>
  </si>
  <si>
    <t>052</t>
  </si>
  <si>
    <t xml:space="preserve">  доходы от участия в уставных капиталах 
  других организаций</t>
  </si>
  <si>
    <t>053</t>
  </si>
  <si>
    <t xml:space="preserve">  проценты</t>
  </si>
  <si>
    <t>054</t>
  </si>
  <si>
    <t>055</t>
  </si>
  <si>
    <t>060</t>
  </si>
  <si>
    <t xml:space="preserve">  на приобретение и создание основных средств,
  нематериальных активов и других 
  долгосрочных активов</t>
  </si>
  <si>
    <t>061</t>
  </si>
  <si>
    <t xml:space="preserve">  на предоставление займов</t>
  </si>
  <si>
    <t>062</t>
  </si>
  <si>
    <t xml:space="preserve">  на вклады в уставные капиталы других 
  организаций</t>
  </si>
  <si>
    <t>063</t>
  </si>
  <si>
    <t xml:space="preserve">  прочие выплаты</t>
  </si>
  <si>
    <t>064</t>
  </si>
  <si>
    <t>Результат движения денежных средств 
по инвестиционной деятельности</t>
  </si>
  <si>
    <t>070</t>
  </si>
  <si>
    <t>Движение денежных средств по финансовой деятельности</t>
  </si>
  <si>
    <t>080</t>
  </si>
  <si>
    <t xml:space="preserve">  кредиты и займы</t>
  </si>
  <si>
    <t>081</t>
  </si>
  <si>
    <t xml:space="preserve">  от выпуска акций</t>
  </si>
  <si>
    <t>082</t>
  </si>
  <si>
    <t xml:space="preserve">  вклады собственника имущества 
  (учредителей, участников)</t>
  </si>
  <si>
    <t>083</t>
  </si>
  <si>
    <t>084</t>
  </si>
  <si>
    <t>090</t>
  </si>
  <si>
    <t xml:space="preserve">  на погашение кредитов и займов</t>
  </si>
  <si>
    <t>091</t>
  </si>
  <si>
    <t xml:space="preserve">  на выплаты дивидендов и других доходов 
  от участия в уставном капитале организации</t>
  </si>
  <si>
    <t>092</t>
  </si>
  <si>
    <t xml:space="preserve">  на выплаты процентов</t>
  </si>
  <si>
    <t>093</t>
  </si>
  <si>
    <t xml:space="preserve">  на лизинговые платежи</t>
  </si>
  <si>
    <t>094</t>
  </si>
  <si>
    <t>095</t>
  </si>
  <si>
    <t>Результат движения денежных средств 
по финансовой деятельности</t>
  </si>
  <si>
    <t xml:space="preserve">Результат движения денежных средств по текущей, инвестиционной и финансовой деятельности </t>
  </si>
  <si>
    <t>≠</t>
  </si>
  <si>
    <t>стр.270 гр.3 ББ ≠ стр.130 гр.3 Отчета</t>
  </si>
  <si>
    <t xml:space="preserve">Влияние изменений курсов иностранных валют </t>
  </si>
  <si>
    <t>Руководитель</t>
  </si>
  <si>
    <t>           </t>
  </si>
  <si>
    <t>(подпись)</t>
  </si>
  <si>
    <t>(инициалы, фамилия)</t>
  </si>
  <si>
    <t>Главный бухгалтер</t>
  </si>
  <si>
    <t>январь</t>
  </si>
  <si>
    <t>декабрь</t>
  </si>
  <si>
    <t>2022 г.</t>
  </si>
  <si>
    <t>Открытое акционерное общество "Автобусный парк г.Барановичи"</t>
  </si>
  <si>
    <t>Пассадирские перевозки</t>
  </si>
  <si>
    <t>Открытое акционерное общество</t>
  </si>
  <si>
    <t>Брестский областной исполнительный комитет</t>
  </si>
  <si>
    <t>тыс.рублей</t>
  </si>
  <si>
    <t>225417 Брестская обл., г.Барановичи, ул. Тельмана, 102-2</t>
  </si>
  <si>
    <t>2021 г.</t>
  </si>
  <si>
    <t>Шестак И.М.</t>
  </si>
  <si>
    <t>Осовец С.И.</t>
  </si>
  <si>
    <t>10 февраля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</si>
</sst>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mmm"/>
    <numFmt numFmtId="165" formatCode="[$-F800]dddd\,\ mmmm\ dd\,\ yyyy"/>
    <numFmt numFmtId="166" formatCode="[$-FC19]\ yyyy\ &quot;г.&quot;"/>
    <numFmt numFmtId="167" formatCode="_-* #,##0.00&quot;р.&quot;_-;\-* #,##0.00&quot;р.&quot;_-;_-* &quot;-&quot;??&quot;р.&quot;_-;_-@_-"/>
    <numFmt numFmtId="168" formatCode="_(* #,##0_);\(* \-#,##0\);_(* &quot;-&quot;??_);_(@_)"/>
    <numFmt numFmtId="169" formatCode="_(#,##0_);\(#,##0\);_(* &quot;-&quot;??_);_(@_)"/>
    <numFmt numFmtId="170" formatCode="\(#,##0\);\(#,##0\);_(* &quot;-&quot;??_);_(@_)"/>
  </numFmts>
  <fonts count="15" x14ac:knownFonts="1">
    <font>
      <sz val="11"/>
      <name val="Times New Roman"/>
      <charset val="204"/>
    </font>
    <font>
      <sz val="11"/>
      <name val="Times New Roman"/>
      <charset val="204"/>
    </font>
    <font>
      <sz val="10.5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sz val="10.5"/>
      <color indexed="1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9"/>
      <name val="Times New Roman"/>
      <family val="1"/>
      <charset val="204"/>
    </font>
    <font>
      <sz val="10.5"/>
      <color indexed="81"/>
      <name val="Times New Roman"/>
      <family val="1"/>
      <charset val="204"/>
    </font>
    <font>
      <b/>
      <i/>
      <sz val="10.5"/>
      <color indexed="10"/>
      <name val="Times New Roman"/>
      <family val="1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2"/>
      <color indexed="8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2">
    <xf numFmtId="0" fontId="0" fillId="0" borderId="0"/>
    <xf numFmtId="167" fontId="1" fillId="0" borderId="0" applyFont="0" applyFill="0" applyBorder="0" applyAlignment="0" applyProtection="0"/>
  </cellStyleXfs>
  <cellXfs count="12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2" fillId="3" borderId="0" xfId="0" applyFont="1" applyFill="1"/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left" vertical="center" wrapText="1"/>
    </xf>
    <xf numFmtId="0" fontId="2" fillId="2" borderId="0" xfId="0" applyFont="1" applyFill="1"/>
    <xf numFmtId="0" fontId="2" fillId="3" borderId="0" xfId="0" applyFont="1" applyFill="1" applyAlignment="1">
      <alignment horizontal="right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right" wrapText="1"/>
    </xf>
    <xf numFmtId="164" fontId="2" fillId="3" borderId="1" xfId="0" applyNumberFormat="1" applyFont="1" applyFill="1" applyBorder="1" applyAlignment="1">
      <alignment horizontal="right" wrapText="1"/>
    </xf>
    <xf numFmtId="165" fontId="2" fillId="3" borderId="1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left" wrapText="1"/>
    </xf>
    <xf numFmtId="166" fontId="2" fillId="3" borderId="0" xfId="0" applyNumberFormat="1" applyFont="1" applyFill="1" applyAlignment="1">
      <alignment horizontal="left" wrapText="1"/>
    </xf>
    <xf numFmtId="0" fontId="5" fillId="3" borderId="0" xfId="0" applyFont="1" applyFill="1" applyAlignment="1">
      <alignment wrapText="1"/>
    </xf>
    <xf numFmtId="0" fontId="6" fillId="3" borderId="2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 wrapText="1"/>
    </xf>
    <xf numFmtId="0" fontId="1" fillId="3" borderId="0" xfId="0" applyFont="1" applyFill="1" applyBorder="1"/>
    <xf numFmtId="0" fontId="1" fillId="2" borderId="0" xfId="0" applyFont="1" applyFill="1" applyBorder="1"/>
    <xf numFmtId="0" fontId="1" fillId="3" borderId="0" xfId="0" applyFont="1" applyFill="1" applyBorder="1" applyAlignment="1">
      <alignment wrapText="1"/>
    </xf>
    <xf numFmtId="0" fontId="6" fillId="4" borderId="5" xfId="1" applyNumberFormat="1" applyFont="1" applyFill="1" applyBorder="1" applyAlignment="1">
      <alignment horizontal="center" vertical="top" wrapText="1"/>
    </xf>
    <xf numFmtId="0" fontId="6" fillId="4" borderId="6" xfId="1" applyNumberFormat="1" applyFont="1" applyFill="1" applyBorder="1" applyAlignment="1">
      <alignment horizontal="center" vertical="top" wrapText="1"/>
    </xf>
    <xf numFmtId="0" fontId="6" fillId="4" borderId="7" xfId="1" applyNumberFormat="1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right" vertical="top" wrapText="1"/>
    </xf>
    <xf numFmtId="164" fontId="2" fillId="4" borderId="6" xfId="0" applyNumberFormat="1" applyFont="1" applyFill="1" applyBorder="1" applyAlignment="1">
      <alignment horizontal="right" vertical="top" wrapText="1"/>
    </xf>
    <xf numFmtId="0" fontId="2" fillId="4" borderId="6" xfId="0" applyFont="1" applyFill="1" applyBorder="1" applyAlignment="1">
      <alignment horizontal="center" vertical="top" wrapText="1"/>
    </xf>
    <xf numFmtId="164" fontId="2" fillId="4" borderId="6" xfId="0" applyNumberFormat="1" applyFont="1" applyFill="1" applyBorder="1" applyAlignment="1">
      <alignment horizontal="left" vertical="top" wrapText="1"/>
    </xf>
    <xf numFmtId="164" fontId="2" fillId="4" borderId="7" xfId="0" applyNumberFormat="1" applyFont="1" applyFill="1" applyBorder="1" applyAlignment="1">
      <alignment horizontal="left" vertical="top" wrapText="1"/>
    </xf>
    <xf numFmtId="0" fontId="6" fillId="4" borderId="8" xfId="1" applyNumberFormat="1" applyFont="1" applyFill="1" applyBorder="1" applyAlignment="1">
      <alignment horizontal="center" vertical="top" wrapText="1"/>
    </xf>
    <xf numFmtId="0" fontId="6" fillId="4" borderId="1" xfId="1" applyNumberFormat="1" applyFont="1" applyFill="1" applyBorder="1" applyAlignment="1">
      <alignment horizontal="center" vertical="top" wrapText="1"/>
    </xf>
    <xf numFmtId="0" fontId="6" fillId="4" borderId="9" xfId="1" applyNumberFormat="1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166" fontId="2" fillId="4" borderId="8" xfId="0" applyNumberFormat="1" applyFont="1" applyFill="1" applyBorder="1" applyAlignment="1">
      <alignment horizontal="center" vertical="top" wrapText="1"/>
    </xf>
    <xf numFmtId="166" fontId="2" fillId="4" borderId="1" xfId="0" applyNumberFormat="1" applyFont="1" applyFill="1" applyBorder="1" applyAlignment="1">
      <alignment horizontal="center" vertical="top" wrapText="1"/>
    </xf>
    <xf numFmtId="166" fontId="2" fillId="4" borderId="9" xfId="0" applyNumberFormat="1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168" fontId="5" fillId="3" borderId="3" xfId="0" applyNumberFormat="1" applyFont="1" applyFill="1" applyBorder="1" applyAlignment="1">
      <alignment horizontal="center" wrapText="1"/>
    </xf>
    <xf numFmtId="168" fontId="5" fillId="3" borderId="4" xfId="0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 wrapText="1"/>
    </xf>
    <xf numFmtId="0" fontId="6" fillId="3" borderId="11" xfId="0" applyFont="1" applyFill="1" applyBorder="1" applyAlignment="1">
      <alignment horizontal="left" wrapText="1"/>
    </xf>
    <xf numFmtId="49" fontId="6" fillId="3" borderId="5" xfId="0" applyNumberFormat="1" applyFont="1" applyFill="1" applyBorder="1" applyAlignment="1">
      <alignment horizontal="center" wrapText="1"/>
    </xf>
    <xf numFmtId="49" fontId="6" fillId="3" borderId="7" xfId="0" applyNumberFormat="1" applyFont="1" applyFill="1" applyBorder="1" applyAlignment="1">
      <alignment horizontal="center" wrapText="1"/>
    </xf>
    <xf numFmtId="169" fontId="6" fillId="3" borderId="10" xfId="0" applyNumberFormat="1" applyFont="1" applyFill="1" applyBorder="1" applyAlignment="1">
      <alignment horizontal="right" wrapText="1"/>
    </xf>
    <xf numFmtId="169" fontId="6" fillId="3" borderId="0" xfId="0" applyNumberFormat="1" applyFont="1" applyFill="1" applyBorder="1" applyAlignment="1">
      <alignment horizontal="right" wrapText="1"/>
    </xf>
    <xf numFmtId="169" fontId="6" fillId="3" borderId="11" xfId="0" applyNumberFormat="1" applyFont="1" applyFill="1" applyBorder="1" applyAlignment="1">
      <alignment horizontal="right" wrapText="1"/>
    </xf>
    <xf numFmtId="49" fontId="7" fillId="2" borderId="12" xfId="0" applyNumberFormat="1" applyFont="1" applyFill="1" applyBorder="1" applyAlignment="1">
      <alignment horizontal="center" vertical="top" wrapText="1"/>
    </xf>
    <xf numFmtId="49" fontId="7" fillId="2" borderId="13" xfId="0" applyNumberFormat="1" applyFont="1" applyFill="1" applyBorder="1" applyAlignment="1">
      <alignment horizontal="center" vertical="top" wrapText="1"/>
    </xf>
    <xf numFmtId="49" fontId="7" fillId="2" borderId="14" xfId="0" applyNumberFormat="1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 wrapText="1"/>
    </xf>
    <xf numFmtId="169" fontId="6" fillId="3" borderId="5" xfId="0" applyNumberFormat="1" applyFont="1" applyFill="1" applyBorder="1" applyAlignment="1">
      <alignment horizontal="right" wrapText="1"/>
    </xf>
    <xf numFmtId="169" fontId="6" fillId="3" borderId="6" xfId="0" applyNumberFormat="1" applyFont="1" applyFill="1" applyBorder="1" applyAlignment="1">
      <alignment horizontal="right" wrapText="1"/>
    </xf>
    <xf numFmtId="169" fontId="6" fillId="3" borderId="7" xfId="0" applyNumberFormat="1" applyFont="1" applyFill="1" applyBorder="1" applyAlignment="1">
      <alignment horizontal="right" wrapText="1"/>
    </xf>
    <xf numFmtId="0" fontId="6" fillId="3" borderId="8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6" fillId="3" borderId="9" xfId="0" applyFont="1" applyFill="1" applyBorder="1" applyAlignment="1">
      <alignment horizontal="left" wrapText="1"/>
    </xf>
    <xf numFmtId="49" fontId="6" fillId="3" borderId="8" xfId="0" applyNumberFormat="1" applyFont="1" applyFill="1" applyBorder="1" applyAlignment="1">
      <alignment horizontal="center" wrapText="1"/>
    </xf>
    <xf numFmtId="49" fontId="6" fillId="3" borderId="9" xfId="0" applyNumberFormat="1" applyFont="1" applyFill="1" applyBorder="1" applyAlignment="1">
      <alignment horizontal="center" wrapText="1"/>
    </xf>
    <xf numFmtId="169" fontId="6" fillId="5" borderId="8" xfId="0" applyNumberFormat="1" applyFont="1" applyFill="1" applyBorder="1" applyAlignment="1">
      <alignment horizontal="right" wrapText="1"/>
    </xf>
    <xf numFmtId="169" fontId="6" fillId="5" borderId="1" xfId="0" applyNumberFormat="1" applyFont="1" applyFill="1" applyBorder="1" applyAlignment="1">
      <alignment horizontal="right" wrapText="1"/>
    </xf>
    <xf numFmtId="169" fontId="6" fillId="5" borderId="9" xfId="0" applyNumberFormat="1" applyFont="1" applyFill="1" applyBorder="1" applyAlignment="1">
      <alignment horizontal="right" wrapText="1"/>
    </xf>
    <xf numFmtId="169" fontId="6" fillId="6" borderId="1" xfId="0" applyNumberFormat="1" applyFont="1" applyFill="1" applyBorder="1" applyAlignment="1">
      <alignment horizontal="right" wrapText="1"/>
    </xf>
    <xf numFmtId="169" fontId="6" fillId="6" borderId="9" xfId="0" applyNumberFormat="1" applyFont="1" applyFill="1" applyBorder="1" applyAlignment="1">
      <alignment horizontal="right" wrapText="1"/>
    </xf>
    <xf numFmtId="169" fontId="6" fillId="6" borderId="8" xfId="0" applyNumberFormat="1" applyFont="1" applyFill="1" applyBorder="1" applyAlignment="1">
      <alignment horizontal="right" wrapText="1"/>
    </xf>
    <xf numFmtId="49" fontId="6" fillId="3" borderId="2" xfId="0" applyNumberFormat="1" applyFont="1" applyFill="1" applyBorder="1" applyAlignment="1">
      <alignment horizontal="center" wrapText="1"/>
    </xf>
    <xf numFmtId="49" fontId="6" fillId="3" borderId="4" xfId="0" applyNumberFormat="1" applyFont="1" applyFill="1" applyBorder="1" applyAlignment="1">
      <alignment horizontal="center" wrapText="1"/>
    </xf>
    <xf numFmtId="170" fontId="6" fillId="3" borderId="8" xfId="0" applyNumberFormat="1" applyFont="1" applyFill="1" applyBorder="1" applyAlignment="1">
      <alignment horizontal="right" wrapText="1"/>
    </xf>
    <xf numFmtId="170" fontId="6" fillId="3" borderId="1" xfId="0" applyNumberFormat="1" applyFont="1" applyFill="1" applyBorder="1" applyAlignment="1">
      <alignment horizontal="right" wrapText="1"/>
    </xf>
    <xf numFmtId="170" fontId="6" fillId="3" borderId="9" xfId="0" applyNumberFormat="1" applyFont="1" applyFill="1" applyBorder="1" applyAlignment="1">
      <alignment horizontal="right" wrapText="1"/>
    </xf>
    <xf numFmtId="170" fontId="6" fillId="3" borderId="5" xfId="0" applyNumberFormat="1" applyFont="1" applyFill="1" applyBorder="1" applyAlignment="1">
      <alignment horizontal="right" wrapText="1"/>
    </xf>
    <xf numFmtId="170" fontId="6" fillId="3" borderId="6" xfId="0" applyNumberFormat="1" applyFont="1" applyFill="1" applyBorder="1" applyAlignment="1">
      <alignment horizontal="right" wrapText="1"/>
    </xf>
    <xf numFmtId="170" fontId="6" fillId="3" borderId="7" xfId="0" applyNumberFormat="1" applyFont="1" applyFill="1" applyBorder="1" applyAlignment="1">
      <alignment horizontal="right" wrapText="1"/>
    </xf>
    <xf numFmtId="170" fontId="1" fillId="5" borderId="8" xfId="0" applyNumberFormat="1" applyFont="1" applyFill="1" applyBorder="1" applyAlignment="1">
      <alignment horizontal="right" wrapText="1"/>
    </xf>
    <xf numFmtId="170" fontId="1" fillId="5" borderId="1" xfId="0" applyNumberFormat="1" applyFont="1" applyFill="1" applyBorder="1" applyAlignment="1">
      <alignment horizontal="right" wrapText="1"/>
    </xf>
    <xf numFmtId="170" fontId="1" fillId="5" borderId="9" xfId="0" applyNumberFormat="1" applyFont="1" applyFill="1" applyBorder="1" applyAlignment="1">
      <alignment horizontal="right" wrapText="1"/>
    </xf>
    <xf numFmtId="170" fontId="6" fillId="6" borderId="8" xfId="0" applyNumberFormat="1" applyFont="1" applyFill="1" applyBorder="1" applyAlignment="1">
      <alignment horizontal="right" wrapText="1"/>
    </xf>
    <xf numFmtId="170" fontId="6" fillId="6" borderId="1" xfId="0" applyNumberFormat="1" applyFont="1" applyFill="1" applyBorder="1" applyAlignment="1">
      <alignment horizontal="right" wrapText="1"/>
    </xf>
    <xf numFmtId="170" fontId="6" fillId="6" borderId="9" xfId="0" applyNumberFormat="1" applyFont="1" applyFill="1" applyBorder="1" applyAlignment="1">
      <alignment horizontal="right" wrapText="1"/>
    </xf>
    <xf numFmtId="169" fontId="6" fillId="7" borderId="8" xfId="0" applyNumberFormat="1" applyFont="1" applyFill="1" applyBorder="1" applyAlignment="1">
      <alignment horizontal="right" wrapText="1"/>
    </xf>
    <xf numFmtId="169" fontId="6" fillId="7" borderId="1" xfId="0" applyNumberFormat="1" applyFont="1" applyFill="1" applyBorder="1" applyAlignment="1">
      <alignment horizontal="right" wrapText="1"/>
    </xf>
    <xf numFmtId="169" fontId="6" fillId="7" borderId="9" xfId="0" applyNumberFormat="1" applyFont="1" applyFill="1" applyBorder="1" applyAlignment="1">
      <alignment horizontal="right" wrapText="1"/>
    </xf>
    <xf numFmtId="169" fontId="6" fillId="3" borderId="8" xfId="0" applyNumberFormat="1" applyFont="1" applyFill="1" applyBorder="1" applyAlignment="1">
      <alignment horizontal="right" wrapText="1"/>
    </xf>
    <xf numFmtId="169" fontId="6" fillId="3" borderId="1" xfId="0" applyNumberFormat="1" applyFont="1" applyFill="1" applyBorder="1" applyAlignment="1">
      <alignment horizontal="right" wrapText="1"/>
    </xf>
    <xf numFmtId="169" fontId="6" fillId="3" borderId="9" xfId="0" applyNumberFormat="1" applyFont="1" applyFill="1" applyBorder="1" applyAlignment="1">
      <alignment horizontal="right" wrapText="1"/>
    </xf>
    <xf numFmtId="0" fontId="5" fillId="3" borderId="3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169" fontId="1" fillId="5" borderId="8" xfId="0" applyNumberFormat="1" applyFont="1" applyFill="1" applyBorder="1" applyAlignment="1">
      <alignment horizontal="right" wrapText="1"/>
    </xf>
    <xf numFmtId="169" fontId="1" fillId="5" borderId="1" xfId="0" applyNumberFormat="1" applyFont="1" applyFill="1" applyBorder="1" applyAlignment="1">
      <alignment horizontal="right" wrapText="1"/>
    </xf>
    <xf numFmtId="169" fontId="1" fillId="5" borderId="9" xfId="0" applyNumberFormat="1" applyFont="1" applyFill="1" applyBorder="1" applyAlignment="1">
      <alignment horizontal="right" wrapText="1"/>
    </xf>
    <xf numFmtId="170" fontId="6" fillId="5" borderId="8" xfId="0" applyNumberFormat="1" applyFont="1" applyFill="1" applyBorder="1" applyAlignment="1">
      <alignment horizontal="right" wrapText="1"/>
    </xf>
    <xf numFmtId="170" fontId="6" fillId="5" borderId="1" xfId="0" applyNumberFormat="1" applyFont="1" applyFill="1" applyBorder="1" applyAlignment="1">
      <alignment horizontal="right" wrapText="1"/>
    </xf>
    <xf numFmtId="170" fontId="6" fillId="5" borderId="9" xfId="0" applyNumberFormat="1" applyFont="1" applyFill="1" applyBorder="1" applyAlignment="1">
      <alignment horizontal="right" wrapText="1"/>
    </xf>
    <xf numFmtId="170" fontId="0" fillId="5" borderId="8" xfId="0" applyNumberFormat="1" applyFill="1" applyBorder="1" applyAlignment="1">
      <alignment horizontal="right" wrapText="1"/>
    </xf>
    <xf numFmtId="169" fontId="1" fillId="3" borderId="8" xfId="0" applyNumberFormat="1" applyFont="1" applyFill="1" applyBorder="1" applyAlignment="1">
      <alignment horizontal="right" wrapText="1"/>
    </xf>
    <xf numFmtId="169" fontId="1" fillId="3" borderId="1" xfId="0" applyNumberFormat="1" applyFont="1" applyFill="1" applyBorder="1" applyAlignment="1">
      <alignment horizontal="right" wrapText="1"/>
    </xf>
    <xf numFmtId="169" fontId="1" fillId="3" borderId="9" xfId="0" applyNumberFormat="1" applyFont="1" applyFill="1" applyBorder="1" applyAlignment="1">
      <alignment horizontal="right" wrapText="1"/>
    </xf>
    <xf numFmtId="0" fontId="6" fillId="2" borderId="0" xfId="0" applyFont="1" applyFill="1" applyBorder="1"/>
    <xf numFmtId="169" fontId="6" fillId="2" borderId="0" xfId="0" applyNumberFormat="1" applyFont="1" applyFill="1" applyBorder="1" applyAlignment="1">
      <alignment horizontal="left" wrapText="1"/>
    </xf>
    <xf numFmtId="169" fontId="6" fillId="2" borderId="0" xfId="0" applyNumberFormat="1" applyFont="1" applyFill="1" applyBorder="1" applyAlignment="1">
      <alignment horizontal="left" wrapText="1"/>
    </xf>
    <xf numFmtId="0" fontId="8" fillId="2" borderId="0" xfId="0" applyFont="1" applyFill="1"/>
    <xf numFmtId="0" fontId="8" fillId="2" borderId="0" xfId="0" applyFont="1" applyFill="1" applyBorder="1"/>
    <xf numFmtId="0" fontId="1" fillId="3" borderId="0" xfId="0" applyFont="1" applyFill="1" applyAlignment="1">
      <alignment horizontal="left" wrapText="1"/>
    </xf>
    <xf numFmtId="0" fontId="1" fillId="3" borderId="0" xfId="0" applyFont="1" applyFill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9" fillId="3" borderId="0" xfId="0" applyFont="1" applyFill="1" applyAlignment="1">
      <alignment horizontal="center" vertical="top" wrapText="1"/>
    </xf>
    <xf numFmtId="0" fontId="9" fillId="3" borderId="0" xfId="0" applyFont="1" applyFill="1" applyAlignment="1">
      <alignment horizontal="center" vertical="top" wrapText="1"/>
    </xf>
    <xf numFmtId="0" fontId="9" fillId="3" borderId="0" xfId="0" applyFont="1" applyFill="1" applyAlignment="1">
      <alignment vertical="top" wrapText="1"/>
    </xf>
    <xf numFmtId="0" fontId="6" fillId="3" borderId="0" xfId="0" applyFont="1" applyFill="1" applyAlignment="1">
      <alignment horizontal="left" wrapText="1"/>
    </xf>
    <xf numFmtId="0" fontId="1" fillId="3" borderId="0" xfId="0" applyFont="1" applyFill="1" applyAlignment="1">
      <alignment horizontal="center" wrapText="1"/>
    </xf>
    <xf numFmtId="165" fontId="1" fillId="3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165" fontId="0" fillId="3" borderId="1" xfId="0" applyNumberFormat="1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3"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86;&#1103;%20&#1092;&#1083;&#1101;&#1096;&#1082;&#1072;/&#1053;&#1040;&#1041;&#1051;&#1070;&#1044;&#1040;&#1058;&#1045;&#1051;&#1068;&#1053;&#1067;&#1049;%20&#1048;%20&#1057;&#1054;&#1041;&#1056;&#1040;&#1053;&#1048;&#1071;/&#1087;&#1086;%20&#1072;&#1082;&#1094;&#1080;&#1086;&#1085;&#1080;&#1088;&#1086;&#1074;&#1072;&#1085;&#1080;&#1102;/&#1086;&#1090;&#1095;&#1077;&#1090;&#1099;/2022/4%20&#1082;&#1074;&#1072;&#1088;&#1090;&#1072;&#1083;/&#1041;&#1072;&#1083;&#1072;&#1085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прил 1"/>
      <sheetName val="прил 2"/>
      <sheetName val="прил 3"/>
      <sheetName val="прил 4"/>
      <sheetName val="прил 5"/>
      <sheetName val="Чист.активы"/>
      <sheetName val="АнализФинСост-1"/>
      <sheetName val="Приложение"/>
      <sheetName val="АнализФинСост-2"/>
      <sheetName val="АнализСтрАкт"/>
      <sheetName val="АнализСтрПас"/>
    </sheetNames>
    <sheetDataSet>
      <sheetData sheetId="0"/>
      <sheetData sheetId="1">
        <row r="6">
          <cell r="U6">
            <v>44926</v>
          </cell>
        </row>
        <row r="8">
          <cell r="F8" t="str">
            <v>Открытое акционерное общество "Автобусный парк г.Барановичи"</v>
          </cell>
          <cell r="V8">
            <v>31</v>
          </cell>
        </row>
        <row r="9">
          <cell r="F9">
            <v>290237319</v>
          </cell>
          <cell r="V9">
            <v>12</v>
          </cell>
        </row>
        <row r="10">
          <cell r="F10" t="str">
            <v>Пассажирские перевозки</v>
          </cell>
        </row>
        <row r="11">
          <cell r="F11" t="str">
            <v>Открытое акционерное общество</v>
          </cell>
        </row>
        <row r="12">
          <cell r="F12" t="str">
            <v>Брестский областной исполнительный комитет</v>
          </cell>
        </row>
        <row r="13">
          <cell r="F13" t="str">
            <v>тыс.рублей</v>
          </cell>
        </row>
        <row r="14">
          <cell r="F14" t="str">
            <v>225417 Брестская обл., г.Барановичи, ул.Тельмана 102-2</v>
          </cell>
        </row>
        <row r="20">
          <cell r="O20">
            <v>44561</v>
          </cell>
        </row>
        <row r="24">
          <cell r="I24">
            <v>18657</v>
          </cell>
          <cell r="N24">
            <v>14422</v>
          </cell>
        </row>
        <row r="25">
          <cell r="I25">
            <v>5</v>
          </cell>
          <cell r="N25">
            <v>5</v>
          </cell>
        </row>
        <row r="28">
          <cell r="I28">
            <v>0</v>
          </cell>
          <cell r="N28">
            <v>0</v>
          </cell>
        </row>
        <row r="29">
          <cell r="I29">
            <v>0</v>
          </cell>
          <cell r="N29">
            <v>0</v>
          </cell>
        </row>
        <row r="30">
          <cell r="I30">
            <v>0</v>
          </cell>
          <cell r="N30">
            <v>0</v>
          </cell>
        </row>
        <row r="31">
          <cell r="I31">
            <v>68</v>
          </cell>
          <cell r="N31">
            <v>10</v>
          </cell>
        </row>
        <row r="32">
          <cell r="I32">
            <v>0</v>
          </cell>
          <cell r="N32">
            <v>0</v>
          </cell>
        </row>
        <row r="33">
          <cell r="I33">
            <v>0</v>
          </cell>
          <cell r="N33">
            <v>0</v>
          </cell>
        </row>
        <row r="34">
          <cell r="I34">
            <v>0</v>
          </cell>
          <cell r="N34">
            <v>0</v>
          </cell>
        </row>
        <row r="35">
          <cell r="I35">
            <v>20</v>
          </cell>
          <cell r="N35">
            <v>15</v>
          </cell>
        </row>
        <row r="40">
          <cell r="I40">
            <v>1643</v>
          </cell>
          <cell r="N40">
            <v>1072</v>
          </cell>
        </row>
        <row r="41">
          <cell r="I41">
            <v>0</v>
          </cell>
          <cell r="N41">
            <v>0</v>
          </cell>
        </row>
        <row r="42">
          <cell r="I42">
            <v>0</v>
          </cell>
          <cell r="N42">
            <v>0</v>
          </cell>
        </row>
        <row r="43">
          <cell r="I43">
            <v>64</v>
          </cell>
          <cell r="N43">
            <v>66</v>
          </cell>
        </row>
        <row r="44">
          <cell r="I44">
            <v>0</v>
          </cell>
          <cell r="N44">
            <v>0</v>
          </cell>
        </row>
        <row r="45">
          <cell r="I45">
            <v>0</v>
          </cell>
          <cell r="N45">
            <v>0</v>
          </cell>
        </row>
        <row r="46">
          <cell r="I46">
            <v>0</v>
          </cell>
          <cell r="N46">
            <v>165</v>
          </cell>
        </row>
        <row r="47">
          <cell r="I47">
            <v>92</v>
          </cell>
          <cell r="N47">
            <v>63</v>
          </cell>
        </row>
        <row r="48">
          <cell r="I48">
            <v>726</v>
          </cell>
          <cell r="N48">
            <v>1011</v>
          </cell>
        </row>
        <row r="49">
          <cell r="I49">
            <v>880</v>
          </cell>
          <cell r="N49">
            <v>646</v>
          </cell>
        </row>
        <row r="50">
          <cell r="I50">
            <v>0</v>
          </cell>
          <cell r="N50">
            <v>0</v>
          </cell>
        </row>
        <row r="51">
          <cell r="I51">
            <v>2309</v>
          </cell>
          <cell r="N51">
            <v>1554</v>
          </cell>
        </row>
        <row r="52">
          <cell r="I52">
            <v>18</v>
          </cell>
          <cell r="N52">
            <v>0</v>
          </cell>
        </row>
        <row r="61">
          <cell r="I61">
            <v>3240</v>
          </cell>
          <cell r="N61">
            <v>3240</v>
          </cell>
        </row>
        <row r="62">
          <cell r="I62">
            <v>0</v>
          </cell>
          <cell r="N62">
            <v>0</v>
          </cell>
        </row>
        <row r="63">
          <cell r="I63">
            <v>0</v>
          </cell>
          <cell r="N63">
            <v>0</v>
          </cell>
        </row>
        <row r="64">
          <cell r="I64">
            <v>92</v>
          </cell>
          <cell r="N64">
            <v>65</v>
          </cell>
        </row>
        <row r="65">
          <cell r="I65">
            <v>8705</v>
          </cell>
          <cell r="N65">
            <v>3079</v>
          </cell>
        </row>
        <row r="66">
          <cell r="I66">
            <v>3361</v>
          </cell>
          <cell r="N66">
            <v>2175</v>
          </cell>
        </row>
        <row r="67">
          <cell r="I67">
            <v>0</v>
          </cell>
          <cell r="N67">
            <v>0</v>
          </cell>
        </row>
        <row r="68">
          <cell r="I68">
            <v>0</v>
          </cell>
          <cell r="N68">
            <v>0</v>
          </cell>
        </row>
        <row r="71">
          <cell r="I71">
            <v>0</v>
          </cell>
          <cell r="N71">
            <v>185</v>
          </cell>
        </row>
        <row r="72">
          <cell r="I72">
            <v>2723</v>
          </cell>
          <cell r="N72">
            <v>4221</v>
          </cell>
        </row>
        <row r="73">
          <cell r="I73">
            <v>0</v>
          </cell>
          <cell r="N73">
            <v>0</v>
          </cell>
        </row>
        <row r="74">
          <cell r="I74">
            <v>2870</v>
          </cell>
          <cell r="N74">
            <v>2558</v>
          </cell>
        </row>
        <row r="75">
          <cell r="I75">
            <v>0</v>
          </cell>
          <cell r="N75">
            <v>0</v>
          </cell>
        </row>
        <row r="76">
          <cell r="I76">
            <v>0</v>
          </cell>
          <cell r="N76">
            <v>0</v>
          </cell>
        </row>
        <row r="79">
          <cell r="I79">
            <v>0</v>
          </cell>
          <cell r="N79">
            <v>0</v>
          </cell>
        </row>
        <row r="80">
          <cell r="I80">
            <v>179</v>
          </cell>
          <cell r="N80">
            <v>177</v>
          </cell>
        </row>
        <row r="83">
          <cell r="I83">
            <v>200</v>
          </cell>
          <cell r="N83">
            <v>554</v>
          </cell>
        </row>
        <row r="84">
          <cell r="I84">
            <v>115</v>
          </cell>
          <cell r="N84">
            <v>59</v>
          </cell>
        </row>
        <row r="85">
          <cell r="I85">
            <v>203</v>
          </cell>
          <cell r="N85">
            <v>83</v>
          </cell>
        </row>
        <row r="86">
          <cell r="I86">
            <v>235</v>
          </cell>
          <cell r="N86">
            <v>172</v>
          </cell>
        </row>
        <row r="87">
          <cell r="I87">
            <v>619</v>
          </cell>
          <cell r="N87">
            <v>384</v>
          </cell>
        </row>
        <row r="88">
          <cell r="I88">
            <v>1172</v>
          </cell>
          <cell r="N88">
            <v>1471</v>
          </cell>
        </row>
        <row r="89">
          <cell r="I89">
            <v>0</v>
          </cell>
          <cell r="N89">
            <v>0</v>
          </cell>
        </row>
        <row r="90">
          <cell r="I90">
            <v>128</v>
          </cell>
          <cell r="N90">
            <v>124</v>
          </cell>
        </row>
        <row r="91">
          <cell r="I91">
            <v>0</v>
          </cell>
          <cell r="N91">
            <v>0</v>
          </cell>
        </row>
        <row r="92">
          <cell r="I92">
            <v>640</v>
          </cell>
          <cell r="N92">
            <v>482</v>
          </cell>
        </row>
        <row r="93">
          <cell r="I93">
            <v>0</v>
          </cell>
          <cell r="N93">
            <v>0</v>
          </cell>
        </row>
        <row r="94">
          <cell r="I94">
            <v>0</v>
          </cell>
          <cell r="N94">
            <v>0</v>
          </cell>
        </row>
      </sheetData>
      <sheetData sheetId="2">
        <row r="19">
          <cell r="J19">
            <v>27036</v>
          </cell>
          <cell r="O19">
            <v>22742</v>
          </cell>
        </row>
        <row r="20">
          <cell r="J20">
            <v>24866</v>
          </cell>
          <cell r="O20">
            <v>21393</v>
          </cell>
        </row>
        <row r="22">
          <cell r="J22">
            <v>1462</v>
          </cell>
          <cell r="O22">
            <v>1252</v>
          </cell>
        </row>
        <row r="23">
          <cell r="J23">
            <v>137</v>
          </cell>
          <cell r="O23">
            <v>277</v>
          </cell>
        </row>
        <row r="25">
          <cell r="J25">
            <v>662</v>
          </cell>
          <cell r="O25">
            <v>86</v>
          </cell>
        </row>
        <row r="26">
          <cell r="J26">
            <v>1374</v>
          </cell>
          <cell r="O26">
            <v>680</v>
          </cell>
        </row>
        <row r="30">
          <cell r="J30">
            <v>191</v>
          </cell>
          <cell r="O30">
            <v>655</v>
          </cell>
        </row>
        <row r="31">
          <cell r="J31">
            <v>0</v>
          </cell>
          <cell r="O31">
            <v>0</v>
          </cell>
        </row>
        <row r="32">
          <cell r="J32">
            <v>54</v>
          </cell>
          <cell r="O32">
            <v>16</v>
          </cell>
        </row>
        <row r="33">
          <cell r="J33">
            <v>1333</v>
          </cell>
          <cell r="O33">
            <v>1209</v>
          </cell>
        </row>
        <row r="36">
          <cell r="J36">
            <v>162</v>
          </cell>
          <cell r="O36">
            <v>397</v>
          </cell>
        </row>
        <row r="37">
          <cell r="J37">
            <v>19</v>
          </cell>
          <cell r="O37">
            <v>20</v>
          </cell>
        </row>
        <row r="40">
          <cell r="J40">
            <v>501</v>
          </cell>
          <cell r="O40">
            <v>97</v>
          </cell>
        </row>
        <row r="41">
          <cell r="J41">
            <v>34</v>
          </cell>
          <cell r="O41">
            <v>44</v>
          </cell>
        </row>
        <row r="44">
          <cell r="J44">
            <v>46</v>
          </cell>
          <cell r="O44">
            <v>74</v>
          </cell>
        </row>
        <row r="45">
          <cell r="J45">
            <v>495</v>
          </cell>
          <cell r="O45">
            <v>163</v>
          </cell>
        </row>
        <row r="46">
          <cell r="J46">
            <v>17</v>
          </cell>
          <cell r="O46">
            <v>49</v>
          </cell>
        </row>
        <row r="49">
          <cell r="J49">
            <v>107</v>
          </cell>
          <cell r="O49">
            <v>0</v>
          </cell>
        </row>
        <row r="50">
          <cell r="J50">
            <v>0</v>
          </cell>
          <cell r="O50">
            <v>0</v>
          </cell>
        </row>
        <row r="51">
          <cell r="J51">
            <v>0</v>
          </cell>
          <cell r="O51">
            <v>0</v>
          </cell>
        </row>
        <row r="52">
          <cell r="J52">
            <v>0</v>
          </cell>
          <cell r="O52">
            <v>0</v>
          </cell>
        </row>
        <row r="53">
          <cell r="J53">
            <v>0</v>
          </cell>
          <cell r="O53">
            <v>0</v>
          </cell>
        </row>
        <row r="55">
          <cell r="J55">
            <v>5711</v>
          </cell>
          <cell r="O55">
            <v>0</v>
          </cell>
        </row>
        <row r="56">
          <cell r="O56">
            <v>0</v>
          </cell>
        </row>
        <row r="58">
          <cell r="J58">
            <v>0</v>
          </cell>
          <cell r="O58">
            <v>0</v>
          </cell>
        </row>
        <row r="59">
          <cell r="J59">
            <v>0</v>
          </cell>
          <cell r="O59">
            <v>0</v>
          </cell>
        </row>
      </sheetData>
      <sheetData sheetId="3">
        <row r="17">
          <cell r="E17">
            <v>3240</v>
          </cell>
          <cell r="G17">
            <v>0</v>
          </cell>
          <cell r="I17">
            <v>0</v>
          </cell>
          <cell r="K17">
            <v>63</v>
          </cell>
          <cell r="M17">
            <v>3415</v>
          </cell>
          <cell r="O17">
            <v>1338</v>
          </cell>
          <cell r="Q17">
            <v>0</v>
          </cell>
        </row>
        <row r="18">
          <cell r="E18">
            <v>0</v>
          </cell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</row>
        <row r="19">
          <cell r="E19">
            <v>0</v>
          </cell>
          <cell r="G19">
            <v>0</v>
          </cell>
          <cell r="I19">
            <v>0</v>
          </cell>
          <cell r="K19">
            <v>0</v>
          </cell>
          <cell r="M19">
            <v>0</v>
          </cell>
          <cell r="O19">
            <v>-41</v>
          </cell>
          <cell r="Q19">
            <v>0</v>
          </cell>
        </row>
        <row r="24">
          <cell r="E24">
            <v>0</v>
          </cell>
          <cell r="G24">
            <v>0</v>
          </cell>
          <cell r="I24">
            <v>0</v>
          </cell>
          <cell r="K24">
            <v>0</v>
          </cell>
          <cell r="M24">
            <v>0</v>
          </cell>
          <cell r="O24">
            <v>544</v>
          </cell>
          <cell r="Q24">
            <v>0</v>
          </cell>
        </row>
        <row r="25">
          <cell r="E25">
            <v>0</v>
          </cell>
          <cell r="G25">
            <v>0</v>
          </cell>
          <cell r="I25">
            <v>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</row>
        <row r="26">
          <cell r="E26">
            <v>0</v>
          </cell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</row>
        <row r="27">
          <cell r="E27">
            <v>0</v>
          </cell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</row>
        <row r="28">
          <cell r="E28">
            <v>0</v>
          </cell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</row>
        <row r="29">
          <cell r="E29">
            <v>0</v>
          </cell>
          <cell r="G29">
            <v>0</v>
          </cell>
          <cell r="I29">
            <v>0</v>
          </cell>
          <cell r="K29">
            <v>0</v>
          </cell>
          <cell r="M29">
            <v>0</v>
          </cell>
          <cell r="O29">
            <v>0</v>
          </cell>
          <cell r="Q29">
            <v>0</v>
          </cell>
        </row>
        <row r="30">
          <cell r="E30">
            <v>0</v>
          </cell>
          <cell r="G30">
            <v>0</v>
          </cell>
          <cell r="I30">
            <v>0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</row>
        <row r="31">
          <cell r="E31">
            <v>0</v>
          </cell>
          <cell r="G31">
            <v>0</v>
          </cell>
          <cell r="I31">
            <v>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</row>
        <row r="32">
          <cell r="E32">
            <v>0</v>
          </cell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</row>
        <row r="35">
          <cell r="E35">
            <v>0</v>
          </cell>
          <cell r="G35">
            <v>0</v>
          </cell>
          <cell r="I35">
            <v>0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</row>
        <row r="36">
          <cell r="E36">
            <v>0</v>
          </cell>
          <cell r="G36">
            <v>0</v>
          </cell>
          <cell r="I36">
            <v>0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</row>
        <row r="37">
          <cell r="E37">
            <v>0</v>
          </cell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</row>
        <row r="38">
          <cell r="E38">
            <v>0</v>
          </cell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</row>
        <row r="39">
          <cell r="E39">
            <v>0</v>
          </cell>
          <cell r="G39">
            <v>0</v>
          </cell>
          <cell r="I39">
            <v>0</v>
          </cell>
          <cell r="K39">
            <v>0</v>
          </cell>
          <cell r="M39">
            <v>0</v>
          </cell>
          <cell r="O39">
            <v>0</v>
          </cell>
          <cell r="Q39">
            <v>0</v>
          </cell>
        </row>
        <row r="40">
          <cell r="E40">
            <v>0</v>
          </cell>
          <cell r="G40">
            <v>0</v>
          </cell>
          <cell r="I40">
            <v>0</v>
          </cell>
          <cell r="K40">
            <v>0</v>
          </cell>
          <cell r="M40">
            <v>0</v>
          </cell>
          <cell r="O40">
            <v>0</v>
          </cell>
        </row>
        <row r="41">
          <cell r="E41">
            <v>0</v>
          </cell>
          <cell r="G41">
            <v>0</v>
          </cell>
          <cell r="I41">
            <v>0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</row>
        <row r="42">
          <cell r="E42">
            <v>0</v>
          </cell>
          <cell r="G42">
            <v>0</v>
          </cell>
          <cell r="I42">
            <v>0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</row>
        <row r="43">
          <cell r="E43">
            <v>0</v>
          </cell>
          <cell r="G43">
            <v>0</v>
          </cell>
          <cell r="I43">
            <v>0</v>
          </cell>
          <cell r="K43">
            <v>0</v>
          </cell>
          <cell r="M43">
            <v>0</v>
          </cell>
          <cell r="O43">
            <v>0</v>
          </cell>
          <cell r="Q43">
            <v>0</v>
          </cell>
        </row>
        <row r="44">
          <cell r="E44">
            <v>0</v>
          </cell>
          <cell r="G44">
            <v>0</v>
          </cell>
          <cell r="I44">
            <v>0</v>
          </cell>
          <cell r="K44">
            <v>0</v>
          </cell>
          <cell r="M44">
            <v>0</v>
          </cell>
          <cell r="O44">
            <v>0</v>
          </cell>
          <cell r="Q44">
            <v>0</v>
          </cell>
        </row>
        <row r="45">
          <cell r="E45">
            <v>0</v>
          </cell>
          <cell r="G45">
            <v>0</v>
          </cell>
          <cell r="I45">
            <v>0</v>
          </cell>
          <cell r="K45">
            <v>2</v>
          </cell>
          <cell r="M45">
            <v>0</v>
          </cell>
          <cell r="O45">
            <v>-2</v>
          </cell>
          <cell r="Q45">
            <v>0</v>
          </cell>
        </row>
        <row r="46">
          <cell r="E46">
            <v>0</v>
          </cell>
          <cell r="G46">
            <v>0</v>
          </cell>
          <cell r="I46">
            <v>0</v>
          </cell>
          <cell r="M46">
            <v>-336</v>
          </cell>
          <cell r="O46">
            <v>336</v>
          </cell>
          <cell r="Q46">
            <v>0</v>
          </cell>
        </row>
        <row r="48">
          <cell r="E48">
            <v>3240</v>
          </cell>
          <cell r="G48">
            <v>0</v>
          </cell>
          <cell r="I48">
            <v>0</v>
          </cell>
          <cell r="K48">
            <v>65</v>
          </cell>
          <cell r="M48">
            <v>3079</v>
          </cell>
          <cell r="O48">
            <v>2175</v>
          </cell>
          <cell r="Q48">
            <v>0</v>
          </cell>
        </row>
        <row r="49">
          <cell r="E49">
            <v>0</v>
          </cell>
          <cell r="G49">
            <v>0</v>
          </cell>
          <cell r="I49">
            <v>0</v>
          </cell>
          <cell r="K49">
            <v>0</v>
          </cell>
          <cell r="M49">
            <v>0</v>
          </cell>
          <cell r="O49">
            <v>0</v>
          </cell>
          <cell r="Q49">
            <v>0</v>
          </cell>
        </row>
        <row r="50">
          <cell r="E50">
            <v>0</v>
          </cell>
          <cell r="G50">
            <v>0</v>
          </cell>
          <cell r="I50">
            <v>0</v>
          </cell>
          <cell r="K50">
            <v>0</v>
          </cell>
          <cell r="M50">
            <v>0</v>
          </cell>
          <cell r="O50">
            <v>0</v>
          </cell>
          <cell r="Q50">
            <v>0</v>
          </cell>
        </row>
        <row r="55">
          <cell r="E55">
            <v>0</v>
          </cell>
          <cell r="G55">
            <v>0</v>
          </cell>
          <cell r="I55">
            <v>0</v>
          </cell>
          <cell r="K55">
            <v>0</v>
          </cell>
          <cell r="M55">
            <v>0</v>
          </cell>
          <cell r="O55">
            <v>1126</v>
          </cell>
        </row>
        <row r="56">
          <cell r="E56">
            <v>0</v>
          </cell>
          <cell r="G56">
            <v>0</v>
          </cell>
          <cell r="I56">
            <v>0</v>
          </cell>
          <cell r="K56">
            <v>0</v>
          </cell>
          <cell r="M56">
            <v>8826</v>
          </cell>
          <cell r="O56">
            <v>0</v>
          </cell>
          <cell r="Q56">
            <v>0</v>
          </cell>
        </row>
        <row r="57">
          <cell r="E57">
            <v>0</v>
          </cell>
          <cell r="G57">
            <v>0</v>
          </cell>
          <cell r="I57">
            <v>0</v>
          </cell>
          <cell r="K57">
            <v>0</v>
          </cell>
          <cell r="M57">
            <v>0</v>
          </cell>
          <cell r="O57">
            <v>0</v>
          </cell>
          <cell r="Q57">
            <v>0</v>
          </cell>
        </row>
        <row r="58">
          <cell r="E58">
            <v>0</v>
          </cell>
          <cell r="G58">
            <v>0</v>
          </cell>
          <cell r="I58">
            <v>0</v>
          </cell>
          <cell r="K58">
            <v>0</v>
          </cell>
          <cell r="M58">
            <v>0</v>
          </cell>
          <cell r="O58">
            <v>0</v>
          </cell>
          <cell r="Q58">
            <v>0</v>
          </cell>
        </row>
        <row r="59">
          <cell r="E59">
            <v>0</v>
          </cell>
          <cell r="G59">
            <v>0</v>
          </cell>
          <cell r="I59">
            <v>0</v>
          </cell>
          <cell r="K59">
            <v>0</v>
          </cell>
          <cell r="M59">
            <v>0</v>
          </cell>
          <cell r="O59">
            <v>0</v>
          </cell>
          <cell r="Q59">
            <v>0</v>
          </cell>
        </row>
        <row r="60">
          <cell r="E60">
            <v>0</v>
          </cell>
          <cell r="G60">
            <v>0</v>
          </cell>
          <cell r="I60">
            <v>0</v>
          </cell>
          <cell r="K60">
            <v>0</v>
          </cell>
          <cell r="M60">
            <v>0</v>
          </cell>
          <cell r="O60">
            <v>0</v>
          </cell>
          <cell r="Q60">
            <v>0</v>
          </cell>
        </row>
        <row r="61">
          <cell r="E61">
            <v>0</v>
          </cell>
          <cell r="G61">
            <v>0</v>
          </cell>
          <cell r="I61">
            <v>0</v>
          </cell>
          <cell r="K61">
            <v>0</v>
          </cell>
          <cell r="M61">
            <v>0</v>
          </cell>
          <cell r="O61">
            <v>0</v>
          </cell>
          <cell r="Q61">
            <v>0</v>
          </cell>
        </row>
        <row r="62">
          <cell r="E62">
            <v>0</v>
          </cell>
          <cell r="G62">
            <v>0</v>
          </cell>
          <cell r="I62">
            <v>0</v>
          </cell>
          <cell r="K62">
            <v>0</v>
          </cell>
          <cell r="M62">
            <v>0</v>
          </cell>
          <cell r="O62">
            <v>2</v>
          </cell>
          <cell r="Q62">
            <v>0</v>
          </cell>
        </row>
        <row r="63">
          <cell r="E63">
            <v>0</v>
          </cell>
          <cell r="G63">
            <v>0</v>
          </cell>
          <cell r="I63">
            <v>0</v>
          </cell>
          <cell r="K63">
            <v>0</v>
          </cell>
          <cell r="M63">
            <v>0</v>
          </cell>
          <cell r="O63">
            <v>0</v>
          </cell>
          <cell r="Q63">
            <v>0</v>
          </cell>
        </row>
        <row r="66">
          <cell r="E66">
            <v>0</v>
          </cell>
          <cell r="G66">
            <v>0</v>
          </cell>
          <cell r="I66">
            <v>0</v>
          </cell>
          <cell r="K66">
            <v>0</v>
          </cell>
          <cell r="M66">
            <v>0</v>
          </cell>
          <cell r="O66">
            <v>0</v>
          </cell>
        </row>
        <row r="67">
          <cell r="E67">
            <v>0</v>
          </cell>
          <cell r="G67">
            <v>0</v>
          </cell>
          <cell r="I67">
            <v>0</v>
          </cell>
          <cell r="K67">
            <v>0</v>
          </cell>
          <cell r="M67">
            <v>3115</v>
          </cell>
          <cell r="O67">
            <v>0</v>
          </cell>
          <cell r="Q67">
            <v>0</v>
          </cell>
        </row>
        <row r="68">
          <cell r="E68">
            <v>0</v>
          </cell>
          <cell r="G68">
            <v>0</v>
          </cell>
          <cell r="I68">
            <v>0</v>
          </cell>
          <cell r="K68">
            <v>0</v>
          </cell>
          <cell r="M68">
            <v>0</v>
          </cell>
          <cell r="O68">
            <v>0</v>
          </cell>
          <cell r="Q68">
            <v>0</v>
          </cell>
        </row>
        <row r="69">
          <cell r="E69">
            <v>0</v>
          </cell>
          <cell r="G69">
            <v>0</v>
          </cell>
          <cell r="I69">
            <v>0</v>
          </cell>
          <cell r="K69">
            <v>0</v>
          </cell>
          <cell r="M69">
            <v>0</v>
          </cell>
          <cell r="O69">
            <v>0</v>
          </cell>
          <cell r="Q69">
            <v>0</v>
          </cell>
        </row>
        <row r="70">
          <cell r="E70">
            <v>0</v>
          </cell>
          <cell r="G70">
            <v>0</v>
          </cell>
          <cell r="I70">
            <v>0</v>
          </cell>
          <cell r="K70">
            <v>0</v>
          </cell>
          <cell r="M70">
            <v>0</v>
          </cell>
          <cell r="O70">
            <v>0</v>
          </cell>
          <cell r="Q70">
            <v>0</v>
          </cell>
        </row>
        <row r="71">
          <cell r="E71">
            <v>0</v>
          </cell>
          <cell r="G71">
            <v>0</v>
          </cell>
          <cell r="I71">
            <v>0</v>
          </cell>
          <cell r="K71">
            <v>0</v>
          </cell>
          <cell r="M71">
            <v>0</v>
          </cell>
          <cell r="O71">
            <v>0</v>
          </cell>
          <cell r="Q71">
            <v>0</v>
          </cell>
        </row>
        <row r="72">
          <cell r="E72">
            <v>0</v>
          </cell>
          <cell r="G72">
            <v>0</v>
          </cell>
          <cell r="I72">
            <v>0</v>
          </cell>
          <cell r="K72">
            <v>0</v>
          </cell>
          <cell r="M72">
            <v>0</v>
          </cell>
          <cell r="O72">
            <v>0</v>
          </cell>
          <cell r="Q72">
            <v>0</v>
          </cell>
        </row>
        <row r="73">
          <cell r="E73">
            <v>0</v>
          </cell>
          <cell r="G73">
            <v>0</v>
          </cell>
          <cell r="I73">
            <v>0</v>
          </cell>
          <cell r="K73">
            <v>0</v>
          </cell>
          <cell r="M73">
            <v>0</v>
          </cell>
          <cell r="O73">
            <v>0</v>
          </cell>
          <cell r="Q73">
            <v>0</v>
          </cell>
        </row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  <cell r="O74">
            <v>0</v>
          </cell>
          <cell r="Q74">
            <v>0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0</v>
          </cell>
          <cell r="M75">
            <v>0</v>
          </cell>
          <cell r="O75">
            <v>0</v>
          </cell>
          <cell r="Q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27</v>
          </cell>
          <cell r="M76">
            <v>0</v>
          </cell>
          <cell r="O76">
            <v>-27</v>
          </cell>
          <cell r="Q76">
            <v>0</v>
          </cell>
        </row>
        <row r="77">
          <cell r="E77">
            <v>0</v>
          </cell>
          <cell r="G77">
            <v>0</v>
          </cell>
          <cell r="I77">
            <v>0</v>
          </cell>
          <cell r="K77">
            <v>0</v>
          </cell>
          <cell r="M77">
            <v>-85</v>
          </cell>
          <cell r="O77">
            <v>85</v>
          </cell>
          <cell r="Q77">
            <v>0</v>
          </cell>
        </row>
      </sheetData>
      <sheetData sheetId="4"/>
      <sheetData sheetId="5">
        <row r="20">
          <cell r="J20">
            <v>0</v>
          </cell>
          <cell r="O20">
            <v>0</v>
          </cell>
        </row>
        <row r="23">
          <cell r="J23">
            <v>0</v>
          </cell>
          <cell r="O23">
            <v>0</v>
          </cell>
        </row>
        <row r="24">
          <cell r="J24">
            <v>0</v>
          </cell>
          <cell r="O24">
            <v>0</v>
          </cell>
        </row>
        <row r="25">
          <cell r="J25">
            <v>0</v>
          </cell>
          <cell r="O25">
            <v>0</v>
          </cell>
        </row>
        <row r="26">
          <cell r="J26">
            <v>0</v>
          </cell>
          <cell r="O26">
            <v>0</v>
          </cell>
        </row>
        <row r="27">
          <cell r="J27">
            <v>0</v>
          </cell>
          <cell r="O27">
            <v>0</v>
          </cell>
        </row>
        <row r="32">
          <cell r="J32">
            <v>0</v>
          </cell>
          <cell r="O32">
            <v>0</v>
          </cell>
        </row>
        <row r="33">
          <cell r="J33">
            <v>0</v>
          </cell>
          <cell r="O33">
            <v>0</v>
          </cell>
        </row>
        <row r="34">
          <cell r="J34">
            <v>0</v>
          </cell>
          <cell r="O34">
            <v>0</v>
          </cell>
        </row>
        <row r="37">
          <cell r="J37">
            <v>0</v>
          </cell>
          <cell r="O37">
            <v>0</v>
          </cell>
        </row>
        <row r="38">
          <cell r="J38">
            <v>0</v>
          </cell>
          <cell r="O38">
            <v>0</v>
          </cell>
        </row>
        <row r="39">
          <cell r="J39">
            <v>0</v>
          </cell>
          <cell r="O39">
            <v>0</v>
          </cell>
        </row>
        <row r="40">
          <cell r="J40">
            <v>0</v>
          </cell>
          <cell r="O40">
            <v>0</v>
          </cell>
        </row>
        <row r="41">
          <cell r="J41">
            <v>0</v>
          </cell>
          <cell r="O41">
            <v>0</v>
          </cell>
        </row>
        <row r="42">
          <cell r="J42">
            <v>0</v>
          </cell>
          <cell r="O42">
            <v>0</v>
          </cell>
        </row>
        <row r="43">
          <cell r="J43">
            <v>0</v>
          </cell>
          <cell r="O43">
            <v>0</v>
          </cell>
        </row>
      </sheetData>
      <sheetData sheetId="6"/>
      <sheetData sheetId="7"/>
      <sheetData sheetId="8">
        <row r="1">
          <cell r="A1">
            <v>1</v>
          </cell>
          <cell r="B1" t="str">
            <v>А. Сельское, лесное и рыбное хозяйство, 011-017</v>
          </cell>
          <cell r="C1">
            <v>1.5</v>
          </cell>
          <cell r="D1">
            <v>0.2</v>
          </cell>
        </row>
        <row r="2">
          <cell r="A2">
            <v>2</v>
          </cell>
          <cell r="B2" t="str">
            <v>А. Сельское, лесное и рыбное хозяйство, 021-024</v>
          </cell>
          <cell r="C2">
            <v>1.5</v>
          </cell>
          <cell r="D2">
            <v>0.2</v>
          </cell>
        </row>
        <row r="3">
          <cell r="A3">
            <v>3</v>
          </cell>
          <cell r="B3" t="str">
            <v>А. Сельское, лесное и рыбное хозяйство, 031-032</v>
          </cell>
          <cell r="C3">
            <v>1.5</v>
          </cell>
          <cell r="D3">
            <v>0.2</v>
          </cell>
        </row>
        <row r="4">
          <cell r="A4">
            <v>4</v>
          </cell>
          <cell r="B4" t="str">
            <v>В. Горнодобывающая промышленность, 051-052, 061-062, 071-072, 081, 089, 091</v>
          </cell>
          <cell r="C4">
            <v>1.7</v>
          </cell>
          <cell r="D4">
            <v>0.3</v>
          </cell>
        </row>
        <row r="5">
          <cell r="A5">
            <v>5</v>
          </cell>
          <cell r="B5" t="str">
            <v>В. Горнодобывающая промышленность, 099</v>
          </cell>
          <cell r="C5">
            <v>1.2</v>
          </cell>
          <cell r="D5">
            <v>0.15</v>
          </cell>
        </row>
        <row r="6">
          <cell r="A6">
            <v>6</v>
          </cell>
          <cell r="B6" t="str">
            <v>С. Обрабатывающая промышленность, 101, 104-109</v>
          </cell>
          <cell r="C6">
            <v>1.3</v>
          </cell>
          <cell r="D6">
            <v>0.2</v>
          </cell>
        </row>
        <row r="7">
          <cell r="A7">
            <v>7</v>
          </cell>
          <cell r="B7" t="str">
            <v>С. Обрабатывающая промышленность, 102-103</v>
          </cell>
          <cell r="C7">
            <v>1.7</v>
          </cell>
          <cell r="D7">
            <v>0.3</v>
          </cell>
        </row>
        <row r="8">
          <cell r="A8">
            <v>8</v>
          </cell>
          <cell r="B8" t="str">
            <v>С. Обрабатывающая промышленность, 110, 120</v>
          </cell>
          <cell r="C8">
            <v>1.7</v>
          </cell>
          <cell r="D8">
            <v>0.3</v>
          </cell>
        </row>
        <row r="9">
          <cell r="A9">
            <v>9</v>
          </cell>
          <cell r="B9" t="str">
            <v>С. Обрабатывающая промышленность, 131-133, 139, 141-143, 151-152</v>
          </cell>
          <cell r="C9">
            <v>1.3</v>
          </cell>
          <cell r="D9">
            <v>0.2</v>
          </cell>
        </row>
        <row r="10">
          <cell r="A10">
            <v>10</v>
          </cell>
          <cell r="B10" t="str">
            <v>С. Обрабатывающая промышленность, 161-162, 171-172, 181-182</v>
          </cell>
          <cell r="C10">
            <v>1.3</v>
          </cell>
          <cell r="D10">
            <v>0.2</v>
          </cell>
        </row>
        <row r="11">
          <cell r="A11">
            <v>11</v>
          </cell>
          <cell r="B11" t="str">
            <v>С. Обрабатывающая промышленность, 191</v>
          </cell>
          <cell r="C11">
            <v>1.4</v>
          </cell>
          <cell r="D11">
            <v>0.2</v>
          </cell>
        </row>
        <row r="12">
          <cell r="A12">
            <v>12</v>
          </cell>
          <cell r="B12" t="str">
            <v>С. Обрабатывающая промышленность, 192</v>
          </cell>
          <cell r="C12">
            <v>1.7</v>
          </cell>
          <cell r="D12">
            <v>0.3</v>
          </cell>
        </row>
        <row r="13">
          <cell r="A13">
            <v>13</v>
          </cell>
          <cell r="B13" t="str">
            <v>С. Обрабатывающая промышленность, подкласс 19201</v>
          </cell>
          <cell r="C13">
            <v>1.4</v>
          </cell>
          <cell r="D13">
            <v>0.2</v>
          </cell>
        </row>
        <row r="14">
          <cell r="A14">
            <v>14</v>
          </cell>
          <cell r="B14" t="str">
            <v>С. Обрабатывающая промышленность, 201-206, 211-212</v>
          </cell>
          <cell r="C14">
            <v>1.4</v>
          </cell>
          <cell r="D14">
            <v>0.2</v>
          </cell>
        </row>
        <row r="15">
          <cell r="A15">
            <v>15</v>
          </cell>
          <cell r="B15" t="str">
            <v>С. Обрабатывающая промышленность, 221-222</v>
          </cell>
          <cell r="C15">
            <v>1.3</v>
          </cell>
          <cell r="D15">
            <v>0.2</v>
          </cell>
        </row>
        <row r="16">
          <cell r="A16">
            <v>16</v>
          </cell>
          <cell r="B16" t="str">
            <v>С. Обрабатывающая промышленность, 231-237, 239</v>
          </cell>
          <cell r="C16">
            <v>1.2</v>
          </cell>
          <cell r="D16">
            <v>0.15</v>
          </cell>
        </row>
        <row r="17">
          <cell r="A17">
            <v>17</v>
          </cell>
          <cell r="B17" t="str">
            <v>С. Обрабатывающая промышленность, 241, 242, 244, 245</v>
          </cell>
          <cell r="C17">
            <v>1.3</v>
          </cell>
          <cell r="D17">
            <v>0.2</v>
          </cell>
        </row>
        <row r="18">
          <cell r="A18">
            <v>18</v>
          </cell>
          <cell r="B18" t="str">
            <v>С. Обрабатывающая промышленность, 243</v>
          </cell>
          <cell r="C18">
            <v>1.2</v>
          </cell>
          <cell r="D18">
            <v>0.15</v>
          </cell>
        </row>
        <row r="19">
          <cell r="A19">
            <v>19</v>
          </cell>
          <cell r="B19" t="str">
            <v>С. Обрабатывающая промышленность, 251</v>
          </cell>
          <cell r="C19">
            <v>1.2</v>
          </cell>
          <cell r="D19">
            <v>0.15</v>
          </cell>
        </row>
        <row r="20">
          <cell r="A20">
            <v>20</v>
          </cell>
          <cell r="B20" t="str">
            <v>С. Обрабатывающая промышленность, 252-257, 259</v>
          </cell>
          <cell r="C20">
            <v>1.3</v>
          </cell>
          <cell r="D20">
            <v>0.2</v>
          </cell>
        </row>
        <row r="21">
          <cell r="A21">
            <v>21</v>
          </cell>
          <cell r="B21" t="str">
            <v>С. Обрабатывающая промышленность, 261-267</v>
          </cell>
          <cell r="C21">
            <v>1.3</v>
          </cell>
          <cell r="D21">
            <v>0.2</v>
          </cell>
        </row>
        <row r="22">
          <cell r="A22">
            <v>22</v>
          </cell>
          <cell r="B22" t="str">
            <v>С. Обрабатывающая промышленность, 268</v>
          </cell>
          <cell r="C22">
            <v>1.4</v>
          </cell>
          <cell r="D22">
            <v>0.2</v>
          </cell>
        </row>
        <row r="23">
          <cell r="A23">
            <v>23</v>
          </cell>
          <cell r="B23" t="str">
            <v>С. Обрабатывающая промышленность, 271-275, 279</v>
          </cell>
          <cell r="C23">
            <v>1.3</v>
          </cell>
          <cell r="D23">
            <v>0.2</v>
          </cell>
        </row>
        <row r="24">
          <cell r="A24">
            <v>24</v>
          </cell>
          <cell r="B24" t="str">
            <v>С. Обрабатывающая промышленность, 281-282, 284, 289</v>
          </cell>
          <cell r="C24">
            <v>1.3</v>
          </cell>
          <cell r="D24">
            <v>0.2</v>
          </cell>
        </row>
        <row r="25">
          <cell r="A25">
            <v>25</v>
          </cell>
          <cell r="B25" t="str">
            <v>С. Обрабатывающая промышленность, 283</v>
          </cell>
          <cell r="C25">
            <v>1.6</v>
          </cell>
          <cell r="D25">
            <v>0.1</v>
          </cell>
        </row>
        <row r="26">
          <cell r="A26">
            <v>26</v>
          </cell>
          <cell r="B26" t="str">
            <v>С. Обрабатывающая промышленность, 291-293, 301-304, 309</v>
          </cell>
          <cell r="C26">
            <v>1.3</v>
          </cell>
          <cell r="D26">
            <v>0.2</v>
          </cell>
        </row>
        <row r="27">
          <cell r="A27">
            <v>27</v>
          </cell>
          <cell r="B27" t="str">
            <v>С. Обрабатывающая промышленность, 310, 321-322, 324, 329</v>
          </cell>
          <cell r="C27">
            <v>1.7</v>
          </cell>
          <cell r="D27">
            <v>0.3</v>
          </cell>
        </row>
        <row r="28">
          <cell r="A28">
            <v>28</v>
          </cell>
          <cell r="B28" t="str">
            <v>С. Обрабатывающая промышленность, 323, 325, 331-332</v>
          </cell>
          <cell r="C28">
            <v>1.3</v>
          </cell>
          <cell r="D28">
            <v>0.2</v>
          </cell>
        </row>
        <row r="29">
          <cell r="A29">
            <v>29</v>
          </cell>
          <cell r="B29" t="str">
            <v>D. Снабжение электроэнергией, газом, паром, горячей водой и кондиционированным воздухом, 351</v>
          </cell>
          <cell r="C29">
            <v>1.1000000000000001</v>
          </cell>
          <cell r="D29">
            <v>0.25</v>
          </cell>
        </row>
        <row r="30">
          <cell r="A30">
            <v>30</v>
          </cell>
          <cell r="B30" t="str">
            <v>D. Снабжение электроэнергией, газом, паром, горячей водой и кондиционированным воздухом, 352</v>
          </cell>
          <cell r="C30">
            <v>1.01</v>
          </cell>
          <cell r="D30">
            <v>0.3</v>
          </cell>
        </row>
        <row r="31">
          <cell r="A31">
            <v>31</v>
          </cell>
          <cell r="B31" t="str">
            <v>D. Снабжение электроэнергией, газом, паром, горячей водой и кондиционированным воздухом, 353</v>
          </cell>
          <cell r="C31">
            <v>1.1000000000000001</v>
          </cell>
          <cell r="D31">
            <v>0.1</v>
          </cell>
        </row>
        <row r="32">
          <cell r="A32">
            <v>32</v>
          </cell>
          <cell r="B32" t="str">
            <v>5. Е. Водоснабжение; сбор, обработка и удаление отходов, деятельность по ликвидации загрязнений, 360-370, 381-382, 390</v>
          </cell>
          <cell r="C32">
            <v>1.1000000000000001</v>
          </cell>
          <cell r="D32">
            <v>0.1</v>
          </cell>
        </row>
        <row r="33">
          <cell r="A33">
            <v>33</v>
          </cell>
          <cell r="B33" t="str">
            <v>5. Е. Водоснабжение; сбор, обработка и удаление отходов, деятельность по ликвидации загрязнений, 383</v>
          </cell>
          <cell r="C33">
            <v>1.7</v>
          </cell>
          <cell r="D33">
            <v>0.3</v>
          </cell>
        </row>
        <row r="34">
          <cell r="A34">
            <v>34</v>
          </cell>
          <cell r="B34" t="str">
            <v>6. F. Строительство, 411</v>
          </cell>
          <cell r="C34">
            <v>1.1000000000000001</v>
          </cell>
          <cell r="D34">
            <v>0.1</v>
          </cell>
        </row>
        <row r="35">
          <cell r="A35">
            <v>35</v>
          </cell>
          <cell r="B35" t="str">
            <v>6. F. Строительство, 412, 421-422, 429, 431-433, 439</v>
          </cell>
          <cell r="C35">
            <v>1.2</v>
          </cell>
          <cell r="D35">
            <v>0.15</v>
          </cell>
        </row>
        <row r="36">
          <cell r="A36">
            <v>36</v>
          </cell>
          <cell r="B36" t="str">
            <v>7. G. Оптовая и розничная торговля; ремонт автомобилей и мотоциклов, 451-454, 461-467, 469, 471-479</v>
          </cell>
          <cell r="C36">
            <v>1</v>
          </cell>
          <cell r="D36">
            <v>0.1</v>
          </cell>
        </row>
        <row r="37">
          <cell r="A37">
            <v>37</v>
          </cell>
          <cell r="B37" t="str">
            <v>8. H. Транспортная деятельность, складирование, почтовая и курьерская деятельность, 491-495, 501-504, 511-512, 521-522</v>
          </cell>
          <cell r="C37">
            <v>1.1499999999999999</v>
          </cell>
          <cell r="D37">
            <v>0.15</v>
          </cell>
        </row>
        <row r="38">
          <cell r="A38">
            <v>38</v>
          </cell>
          <cell r="B38" t="str">
            <v>8. H. Транспортная деятельность, складирование, почтовая и курьерская деятельность, 531-532</v>
          </cell>
          <cell r="C38">
            <v>1</v>
          </cell>
          <cell r="D38">
            <v>0.05</v>
          </cell>
        </row>
        <row r="39">
          <cell r="A39">
            <v>39</v>
          </cell>
          <cell r="B39" t="str">
            <v>9. I. Услуги по временному проживанию и питанию, 551-553, 559</v>
          </cell>
          <cell r="C39">
            <v>1.1000000000000001</v>
          </cell>
          <cell r="D39">
            <v>0.1</v>
          </cell>
        </row>
        <row r="40">
          <cell r="A40">
            <v>40</v>
          </cell>
          <cell r="B40" t="str">
            <v>9. I. Услуги по временному проживанию и питанию, 561-563</v>
          </cell>
          <cell r="C40">
            <v>1</v>
          </cell>
          <cell r="D40">
            <v>0.1</v>
          </cell>
        </row>
        <row r="41">
          <cell r="A41">
            <v>41</v>
          </cell>
          <cell r="B41" t="str">
            <v>10. J. Информация и связь, 581</v>
          </cell>
          <cell r="C41">
            <v>1.1000000000000001</v>
          </cell>
          <cell r="D41">
            <v>0.15</v>
          </cell>
        </row>
        <row r="42">
          <cell r="A42">
            <v>42</v>
          </cell>
          <cell r="B42" t="str">
            <v>10. J. Информация и связь, 582</v>
          </cell>
          <cell r="C42">
            <v>1.3</v>
          </cell>
          <cell r="D42">
            <v>0.2</v>
          </cell>
        </row>
        <row r="43">
          <cell r="A43">
            <v>43</v>
          </cell>
          <cell r="B43" t="str">
            <v>10. J. Информация и связь, 591</v>
          </cell>
          <cell r="C43">
            <v>1.1000000000000001</v>
          </cell>
          <cell r="D43">
            <v>0.1</v>
          </cell>
        </row>
        <row r="44">
          <cell r="A44">
            <v>44</v>
          </cell>
          <cell r="B44" t="str">
            <v>10. J. Информация и связь, 592</v>
          </cell>
          <cell r="C44">
            <v>1.1000000000000001</v>
          </cell>
          <cell r="D44">
            <v>0.15</v>
          </cell>
        </row>
        <row r="45">
          <cell r="A45">
            <v>45</v>
          </cell>
          <cell r="B45" t="str">
            <v>10. J. Информация и связь, 601-602, 611-613, 619</v>
          </cell>
          <cell r="C45">
            <v>1.1000000000000001</v>
          </cell>
          <cell r="D45">
            <v>0.15</v>
          </cell>
        </row>
        <row r="46">
          <cell r="A46">
            <v>46</v>
          </cell>
          <cell r="B46" t="str">
            <v>10. J. Информация и связь, 620, 631</v>
          </cell>
          <cell r="C46">
            <v>1.3</v>
          </cell>
          <cell r="D46">
            <v>0.2</v>
          </cell>
        </row>
        <row r="47">
          <cell r="A47">
            <v>47</v>
          </cell>
          <cell r="B47" t="str">
            <v>10. J. Информация и связь, 639</v>
          </cell>
          <cell r="C47">
            <v>1.1000000000000001</v>
          </cell>
          <cell r="D47">
            <v>0.1</v>
          </cell>
        </row>
        <row r="48">
          <cell r="A48">
            <v>48</v>
          </cell>
          <cell r="B48" t="str">
            <v>K. Финансовая и страховая деятельность, 641-643</v>
          </cell>
          <cell r="C48">
            <v>1.5</v>
          </cell>
          <cell r="D48">
            <v>0.2</v>
          </cell>
        </row>
        <row r="49">
          <cell r="A49">
            <v>49</v>
          </cell>
          <cell r="B49" t="str">
            <v>K. Финансовая и страховая деятельность, 649</v>
          </cell>
          <cell r="C49">
            <v>1.1000000000000001</v>
          </cell>
          <cell r="D49">
            <v>0.1</v>
          </cell>
        </row>
        <row r="50">
          <cell r="A50">
            <v>50</v>
          </cell>
          <cell r="B50" t="str">
            <v>K. Финансовая и страховая деятельность, 651-653, 661-663</v>
          </cell>
          <cell r="C50">
            <v>1.5</v>
          </cell>
          <cell r="D50">
            <v>0.2</v>
          </cell>
        </row>
        <row r="51">
          <cell r="A51">
            <v>51</v>
          </cell>
          <cell r="B51" t="str">
            <v>L. Операции с недвижимым имуществом, 681-682</v>
          </cell>
          <cell r="C51">
            <v>1.1000000000000001</v>
          </cell>
          <cell r="D51">
            <v>0.1</v>
          </cell>
        </row>
        <row r="52">
          <cell r="A52">
            <v>52</v>
          </cell>
          <cell r="B52" t="str">
            <v>L. Операции с недвижимым имуществом, 683</v>
          </cell>
          <cell r="C52">
            <v>1</v>
          </cell>
          <cell r="D52">
            <v>0.05</v>
          </cell>
        </row>
        <row r="53">
          <cell r="A53">
            <v>53</v>
          </cell>
          <cell r="B53" t="str">
            <v>М. Профессиональная, научная и техническая деятельность, 691-692, 701-702, 711</v>
          </cell>
          <cell r="C53">
            <v>1</v>
          </cell>
          <cell r="D53">
            <v>0.05</v>
          </cell>
        </row>
        <row r="54">
          <cell r="A54">
            <v>54</v>
          </cell>
          <cell r="B54" t="str">
            <v>М. Профессиональная, научная и техническая деятельность, 712</v>
          </cell>
          <cell r="C54">
            <v>1.2</v>
          </cell>
          <cell r="D54">
            <v>0.15</v>
          </cell>
        </row>
        <row r="55">
          <cell r="A55">
            <v>55</v>
          </cell>
          <cell r="B55" t="str">
            <v>М. Профессиональная, научная и техническая деятельность, 721-722</v>
          </cell>
          <cell r="C55">
            <v>1.1499999999999999</v>
          </cell>
          <cell r="D55">
            <v>0.2</v>
          </cell>
        </row>
        <row r="56">
          <cell r="A56">
            <v>56</v>
          </cell>
          <cell r="B56" t="str">
            <v>М. Профессиональная, научная и техническая деятельность, 731</v>
          </cell>
          <cell r="C56">
            <v>1.2</v>
          </cell>
          <cell r="D56">
            <v>0.15</v>
          </cell>
        </row>
        <row r="57">
          <cell r="A57">
            <v>57</v>
          </cell>
          <cell r="B57" t="str">
            <v>М. Профессиональная, научная и техническая деятельность, 732</v>
          </cell>
          <cell r="C57">
            <v>1</v>
          </cell>
          <cell r="D57">
            <v>0.05</v>
          </cell>
        </row>
        <row r="58">
          <cell r="A58">
            <v>58</v>
          </cell>
          <cell r="B58" t="str">
            <v>М. Профессиональная, научная и техническая деятельность, 741, 743, 749</v>
          </cell>
          <cell r="C58">
            <v>1.2</v>
          </cell>
          <cell r="D58">
            <v>0.15</v>
          </cell>
        </row>
        <row r="59">
          <cell r="A59">
            <v>59</v>
          </cell>
          <cell r="B59" t="str">
            <v>М. Профессиональная, научная и техническая деятельность, 742</v>
          </cell>
          <cell r="C59">
            <v>1.1000000000000001</v>
          </cell>
          <cell r="D59">
            <v>0.1</v>
          </cell>
        </row>
        <row r="60">
          <cell r="A60">
            <v>60</v>
          </cell>
          <cell r="B60" t="str">
            <v>М. Профессиональная, научная и техническая деятельность, 750</v>
          </cell>
          <cell r="C60">
            <v>1.5</v>
          </cell>
          <cell r="D60">
            <v>0.2</v>
          </cell>
        </row>
        <row r="61">
          <cell r="A61">
            <v>61</v>
          </cell>
          <cell r="B61" t="str">
            <v>14. N. Деятельность в сфере административных и вспомогательных услуг, 771-773</v>
          </cell>
          <cell r="C61">
            <v>1.1000000000000001</v>
          </cell>
          <cell r="D61">
            <v>0.1</v>
          </cell>
        </row>
        <row r="62">
          <cell r="A62">
            <v>62</v>
          </cell>
          <cell r="B62" t="str">
            <v>14. N. Деятельность в сфере административных и вспомогательных услуг, 774</v>
          </cell>
          <cell r="C62">
            <v>1</v>
          </cell>
          <cell r="D62">
            <v>0.05</v>
          </cell>
        </row>
        <row r="63">
          <cell r="A63">
            <v>63</v>
          </cell>
          <cell r="B63" t="str">
            <v>14. N. Деятельность в сфере административных и вспомогательных услуг, 781-783</v>
          </cell>
          <cell r="C63">
            <v>1.2</v>
          </cell>
          <cell r="D63">
            <v>0.15</v>
          </cell>
        </row>
        <row r="64">
          <cell r="A64">
            <v>64</v>
          </cell>
          <cell r="B64" t="str">
            <v>14. N. Деятельность в сфере административных и вспомогательных услуг, 791, 799</v>
          </cell>
          <cell r="C64">
            <v>1.1499999999999999</v>
          </cell>
          <cell r="D64">
            <v>0.15</v>
          </cell>
        </row>
        <row r="65">
          <cell r="A65">
            <v>65</v>
          </cell>
          <cell r="B65" t="str">
            <v>14. N. Деятельность в сфере административных и вспомогательных услуг, 801-803</v>
          </cell>
          <cell r="C65">
            <v>1.2</v>
          </cell>
          <cell r="D65">
            <v>0.15</v>
          </cell>
        </row>
        <row r="66">
          <cell r="A66">
            <v>66</v>
          </cell>
          <cell r="B66" t="str">
            <v>14. N. Деятельность в сфере административных и вспомогательных услуг, 811-812</v>
          </cell>
          <cell r="C66">
            <v>1.1000000000000001</v>
          </cell>
          <cell r="D66">
            <v>0.1</v>
          </cell>
        </row>
        <row r="67">
          <cell r="A67">
            <v>67</v>
          </cell>
          <cell r="B67" t="str">
            <v>14. N. Деятельность в сфере административных и вспомогательных услуг, 813</v>
          </cell>
          <cell r="C67">
            <v>1.5</v>
          </cell>
          <cell r="D67">
            <v>0.2</v>
          </cell>
        </row>
        <row r="68">
          <cell r="A68">
            <v>68</v>
          </cell>
          <cell r="B68" t="str">
            <v>14. N. Деятельность в сфере административных и вспомогательных услуг, 821-823, 829</v>
          </cell>
          <cell r="C68">
            <v>1.2</v>
          </cell>
          <cell r="D68">
            <v>0.15</v>
          </cell>
        </row>
        <row r="69">
          <cell r="A69">
            <v>69</v>
          </cell>
          <cell r="B69" t="str">
            <v>15. Q. Здравоохранение и социальные услуги, 861</v>
          </cell>
          <cell r="C69">
            <v>1.1000000000000001</v>
          </cell>
          <cell r="D69">
            <v>0.1</v>
          </cell>
        </row>
        <row r="70">
          <cell r="A70">
            <v>70</v>
          </cell>
          <cell r="B70" t="str">
            <v>15. Q. Здравоохранение и социальные услуги, 869</v>
          </cell>
          <cell r="C70">
            <v>1.5</v>
          </cell>
          <cell r="D70">
            <v>0.2</v>
          </cell>
        </row>
        <row r="71">
          <cell r="A71">
            <v>71</v>
          </cell>
          <cell r="B71" t="str">
            <v>15. Q. Здравоохранение и социальные услуги, 86902</v>
          </cell>
          <cell r="C71">
            <v>1.1000000000000001</v>
          </cell>
          <cell r="D71">
            <v>0.1</v>
          </cell>
        </row>
        <row r="72">
          <cell r="A72">
            <v>72</v>
          </cell>
          <cell r="B72" t="str">
            <v>16. R. Творчество, спорт, развлечения и отдых, 931</v>
          </cell>
          <cell r="C72">
            <v>1.1000000000000001</v>
          </cell>
          <cell r="D72">
            <v>0.1</v>
          </cell>
        </row>
        <row r="73">
          <cell r="A73">
            <v>73</v>
          </cell>
          <cell r="B73" t="str">
            <v>17. S. Предоставление прочих видов услуг, 941-942, 949</v>
          </cell>
          <cell r="C73">
            <v>1.1000000000000001</v>
          </cell>
          <cell r="D73">
            <v>0.1</v>
          </cell>
        </row>
        <row r="74">
          <cell r="A74">
            <v>74</v>
          </cell>
          <cell r="B74" t="str">
            <v>17. S. Предоставление прочих видов услуг, 951</v>
          </cell>
          <cell r="C74">
            <v>1.3</v>
          </cell>
          <cell r="D74">
            <v>0.2</v>
          </cell>
        </row>
        <row r="75">
          <cell r="A75">
            <v>75</v>
          </cell>
          <cell r="B75" t="str">
            <v>17. S. Предоставление прочих видов услуг, 952</v>
          </cell>
          <cell r="C75">
            <v>1</v>
          </cell>
          <cell r="D75">
            <v>0.1</v>
          </cell>
        </row>
        <row r="76">
          <cell r="A76">
            <v>76</v>
          </cell>
          <cell r="B76" t="str">
            <v>17. S. Предоставление прочих видов услуг, 960</v>
          </cell>
          <cell r="C76">
            <v>1.1000000000000001</v>
          </cell>
          <cell r="D76">
            <v>0.1</v>
          </cell>
        </row>
        <row r="77">
          <cell r="A77">
            <v>77</v>
          </cell>
          <cell r="B77" t="str">
            <v>18. Прочие виды экономической деятельности</v>
          </cell>
          <cell r="C77">
            <v>1.5</v>
          </cell>
          <cell r="D77">
            <v>0.2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tabColor indexed="18"/>
    <pageSetUpPr fitToPage="1"/>
  </sheetPr>
  <dimension ref="B1:AC75"/>
  <sheetViews>
    <sheetView tabSelected="1" zoomScaleNormal="100" zoomScaleSheetLayoutView="100" workbookViewId="0">
      <selection activeCell="C74" sqref="C74"/>
    </sheetView>
  </sheetViews>
  <sheetFormatPr defaultColWidth="9.109375" defaultRowHeight="13.8" x14ac:dyDescent="0.25"/>
  <cols>
    <col min="1" max="2" width="0.88671875" style="1" customWidth="1"/>
    <col min="3" max="4" width="9.109375" style="1"/>
    <col min="5" max="5" width="15.44140625" style="1" customWidth="1"/>
    <col min="6" max="6" width="7.109375" style="1" customWidth="1"/>
    <col min="7" max="7" width="4.33203125" style="1" customWidth="1"/>
    <col min="8" max="8" width="2.6640625" style="1" customWidth="1"/>
    <col min="9" max="9" width="4.44140625" style="1" customWidth="1"/>
    <col min="10" max="10" width="2.77734375" style="1" customWidth="1"/>
    <col min="11" max="11" width="1.33203125" style="1" customWidth="1"/>
    <col min="12" max="12" width="5.21875" style="1" customWidth="1"/>
    <col min="13" max="13" width="1.33203125" style="1" customWidth="1"/>
    <col min="14" max="14" width="7.44140625" style="1" customWidth="1"/>
    <col min="15" max="15" width="2.77734375" style="1" customWidth="1"/>
    <col min="16" max="16" width="3.21875" style="1" customWidth="1"/>
    <col min="17" max="17" width="3.88671875" style="1" customWidth="1"/>
    <col min="18" max="18" width="1.33203125" style="1" customWidth="1"/>
    <col min="19" max="19" width="7.44140625" style="1" customWidth="1"/>
    <col min="20" max="20" width="0.88671875" style="1" customWidth="1"/>
    <col min="21" max="21" width="1.33203125" style="1" customWidth="1"/>
    <col min="22" max="22" width="2.6640625" style="1" customWidth="1"/>
    <col min="23" max="23" width="10" style="1" customWidth="1"/>
    <col min="24" max="16384" width="9.109375" style="1"/>
  </cols>
  <sheetData>
    <row r="1" spans="2:20" ht="6" customHeight="1" x14ac:dyDescent="0.25"/>
    <row r="2" spans="2:20" ht="6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s="6" customFormat="1" ht="67.5" customHeight="1" x14ac:dyDescent="0.25">
      <c r="B3" s="3"/>
      <c r="C3" s="4"/>
      <c r="D3" s="4"/>
      <c r="E3" s="4"/>
      <c r="F3" s="4"/>
      <c r="G3" s="4"/>
      <c r="H3" s="3"/>
      <c r="I3" s="3"/>
      <c r="J3" s="3"/>
      <c r="K3" s="3"/>
      <c r="L3" s="5" t="s">
        <v>0</v>
      </c>
      <c r="M3" s="5"/>
      <c r="N3" s="5"/>
      <c r="O3" s="5"/>
      <c r="P3" s="5"/>
      <c r="Q3" s="5"/>
      <c r="R3" s="5"/>
      <c r="S3" s="5"/>
      <c r="T3" s="3"/>
    </row>
    <row r="4" spans="2:20" s="6" customFormat="1" ht="11.4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7" t="s">
        <v>1</v>
      </c>
      <c r="Q4" s="7"/>
      <c r="R4" s="7"/>
      <c r="S4" s="7"/>
      <c r="T4" s="3"/>
    </row>
    <row r="5" spans="2:20" x14ac:dyDescent="0.25">
      <c r="B5" s="2"/>
      <c r="C5" s="2"/>
      <c r="D5" s="8"/>
      <c r="E5" s="8"/>
      <c r="F5" s="9" t="s">
        <v>2</v>
      </c>
      <c r="G5" s="9"/>
      <c r="H5" s="9"/>
      <c r="I5" s="9"/>
      <c r="J5" s="9"/>
      <c r="K5" s="9"/>
      <c r="L5" s="9"/>
      <c r="M5" s="8"/>
      <c r="N5" s="8"/>
      <c r="O5" s="8"/>
      <c r="P5" s="8"/>
      <c r="Q5" s="8"/>
      <c r="R5" s="8"/>
      <c r="S5" s="8"/>
      <c r="T5" s="2"/>
    </row>
    <row r="6" spans="2:20" ht="15" customHeight="1" x14ac:dyDescent="0.25">
      <c r="B6" s="2"/>
      <c r="C6" s="9" t="s">
        <v>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2"/>
    </row>
    <row r="7" spans="2:20" s="6" customFormat="1" ht="13.5" customHeight="1" x14ac:dyDescent="0.25">
      <c r="B7" s="3"/>
      <c r="C7" s="10"/>
      <c r="D7" s="10"/>
      <c r="E7" s="11" t="s">
        <v>4</v>
      </c>
      <c r="F7" s="12" t="s">
        <v>92</v>
      </c>
      <c r="G7" s="12"/>
      <c r="H7" s="13" t="s">
        <v>5</v>
      </c>
      <c r="I7" s="14" t="s">
        <v>93</v>
      </c>
      <c r="J7" s="14"/>
      <c r="K7" s="14"/>
      <c r="L7" s="15" t="s">
        <v>94</v>
      </c>
      <c r="M7" s="15"/>
      <c r="N7" s="15"/>
      <c r="O7" s="15"/>
      <c r="P7" s="15"/>
      <c r="Q7" s="15"/>
      <c r="R7" s="10"/>
      <c r="S7" s="10"/>
      <c r="T7" s="3"/>
    </row>
    <row r="8" spans="2:20" ht="4.2" customHeight="1" x14ac:dyDescent="0.25">
      <c r="B8" s="2"/>
      <c r="C8" s="16"/>
      <c r="D8" s="16"/>
      <c r="E8" s="16"/>
      <c r="F8" s="16"/>
      <c r="G8" s="16"/>
      <c r="H8" s="16"/>
      <c r="I8" s="16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20" ht="27" customHeight="1" x14ac:dyDescent="0.25">
      <c r="B9" s="2"/>
      <c r="C9" s="17" t="s">
        <v>6</v>
      </c>
      <c r="D9" s="18"/>
      <c r="E9" s="19"/>
      <c r="F9" s="17" t="s">
        <v>95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9"/>
      <c r="T9" s="2"/>
    </row>
    <row r="10" spans="2:20" s="21" customFormat="1" ht="15" customHeight="1" x14ac:dyDescent="0.25">
      <c r="B10" s="20"/>
      <c r="C10" s="17" t="s">
        <v>7</v>
      </c>
      <c r="D10" s="18"/>
      <c r="E10" s="19"/>
      <c r="F10" s="17">
        <v>290237319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9"/>
      <c r="T10" s="20"/>
    </row>
    <row r="11" spans="2:20" s="21" customFormat="1" ht="15" customHeight="1" x14ac:dyDescent="0.25">
      <c r="B11" s="20"/>
      <c r="C11" s="17" t="s">
        <v>8</v>
      </c>
      <c r="D11" s="18"/>
      <c r="E11" s="19"/>
      <c r="F11" s="17" t="s">
        <v>96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9"/>
      <c r="T11" s="20"/>
    </row>
    <row r="12" spans="2:20" s="21" customFormat="1" ht="15" customHeight="1" x14ac:dyDescent="0.25">
      <c r="B12" s="20"/>
      <c r="C12" s="17" t="s">
        <v>9</v>
      </c>
      <c r="D12" s="18"/>
      <c r="E12" s="19"/>
      <c r="F12" s="17" t="s">
        <v>97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9"/>
      <c r="T12" s="20"/>
    </row>
    <row r="13" spans="2:20" s="21" customFormat="1" ht="15" customHeight="1" x14ac:dyDescent="0.25">
      <c r="B13" s="20"/>
      <c r="C13" s="17" t="s">
        <v>10</v>
      </c>
      <c r="D13" s="18"/>
      <c r="E13" s="19"/>
      <c r="F13" s="17" t="s">
        <v>98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9"/>
      <c r="T13" s="20"/>
    </row>
    <row r="14" spans="2:20" s="21" customFormat="1" ht="15" customHeight="1" x14ac:dyDescent="0.25">
      <c r="B14" s="20"/>
      <c r="C14" s="17" t="s">
        <v>11</v>
      </c>
      <c r="D14" s="18"/>
      <c r="E14" s="19"/>
      <c r="F14" s="17" t="s">
        <v>99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9"/>
      <c r="T14" s="20"/>
    </row>
    <row r="15" spans="2:20" s="21" customFormat="1" x14ac:dyDescent="0.25">
      <c r="B15" s="20"/>
      <c r="C15" s="17" t="s">
        <v>12</v>
      </c>
      <c r="D15" s="18"/>
      <c r="E15" s="19"/>
      <c r="F15" s="17" t="s">
        <v>100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9"/>
      <c r="T15" s="20"/>
    </row>
    <row r="16" spans="2:20" s="21" customFormat="1" ht="10.5" customHeight="1" x14ac:dyDescent="0.25">
      <c r="B16" s="20"/>
      <c r="C16" s="22"/>
      <c r="D16" s="22"/>
      <c r="E16" s="22"/>
      <c r="F16" s="22"/>
      <c r="G16" s="22"/>
      <c r="H16" s="22"/>
      <c r="I16" s="22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2:24" ht="15" customHeight="1" x14ac:dyDescent="0.25">
      <c r="B17" s="2"/>
      <c r="C17" s="23" t="s">
        <v>13</v>
      </c>
      <c r="D17" s="24"/>
      <c r="E17" s="24"/>
      <c r="F17" s="24"/>
      <c r="G17" s="25"/>
      <c r="H17" s="26" t="s">
        <v>14</v>
      </c>
      <c r="I17" s="27"/>
      <c r="J17" s="28" t="s">
        <v>15</v>
      </c>
      <c r="K17" s="29" t="str">
        <f>F7</f>
        <v>январь</v>
      </c>
      <c r="L17" s="29"/>
      <c r="M17" s="30" t="s">
        <v>5</v>
      </c>
      <c r="N17" s="31" t="str">
        <f>I7</f>
        <v>декабрь</v>
      </c>
      <c r="O17" s="28" t="s">
        <v>15</v>
      </c>
      <c r="P17" s="29" t="str">
        <f>F7</f>
        <v>январь</v>
      </c>
      <c r="Q17" s="29"/>
      <c r="R17" s="30" t="s">
        <v>5</v>
      </c>
      <c r="S17" s="32" t="str">
        <f>I7</f>
        <v>декабрь</v>
      </c>
      <c r="T17" s="2"/>
    </row>
    <row r="18" spans="2:24" ht="15" customHeight="1" x14ac:dyDescent="0.25">
      <c r="B18" s="2"/>
      <c r="C18" s="33"/>
      <c r="D18" s="34"/>
      <c r="E18" s="34"/>
      <c r="F18" s="34"/>
      <c r="G18" s="35"/>
      <c r="H18" s="36"/>
      <c r="I18" s="37"/>
      <c r="J18" s="38" t="str">
        <f>L7</f>
        <v>2022 г.</v>
      </c>
      <c r="K18" s="39"/>
      <c r="L18" s="39"/>
      <c r="M18" s="39"/>
      <c r="N18" s="39"/>
      <c r="O18" s="38" t="s">
        <v>101</v>
      </c>
      <c r="P18" s="39"/>
      <c r="Q18" s="39"/>
      <c r="R18" s="39"/>
      <c r="S18" s="40"/>
      <c r="T18" s="2"/>
    </row>
    <row r="19" spans="2:24" x14ac:dyDescent="0.25">
      <c r="B19" s="2"/>
      <c r="C19" s="41">
        <v>1</v>
      </c>
      <c r="D19" s="42"/>
      <c r="E19" s="42"/>
      <c r="F19" s="42"/>
      <c r="G19" s="43"/>
      <c r="H19" s="44">
        <v>2</v>
      </c>
      <c r="I19" s="45"/>
      <c r="J19" s="41">
        <v>3</v>
      </c>
      <c r="K19" s="42"/>
      <c r="L19" s="42"/>
      <c r="M19" s="42"/>
      <c r="N19" s="43"/>
      <c r="O19" s="41">
        <v>4</v>
      </c>
      <c r="P19" s="42">
        <v>4</v>
      </c>
      <c r="Q19" s="42"/>
      <c r="R19" s="42"/>
      <c r="S19" s="43"/>
      <c r="T19" s="2"/>
    </row>
    <row r="20" spans="2:24" ht="15" customHeight="1" x14ac:dyDescent="0.25">
      <c r="B20" s="2"/>
      <c r="C20" s="46" t="s">
        <v>16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8"/>
      <c r="P20" s="48"/>
      <c r="Q20" s="48"/>
      <c r="R20" s="48"/>
      <c r="S20" s="49"/>
      <c r="T20" s="2"/>
    </row>
    <row r="21" spans="2:24" ht="15" customHeight="1" x14ac:dyDescent="0.25">
      <c r="B21" s="2"/>
      <c r="C21" s="50" t="s">
        <v>17</v>
      </c>
      <c r="D21" s="51"/>
      <c r="E21" s="51"/>
      <c r="F21" s="51"/>
      <c r="G21" s="52"/>
      <c r="H21" s="53" t="s">
        <v>18</v>
      </c>
      <c r="I21" s="54"/>
      <c r="J21" s="55">
        <f>SUM(J23:N26)</f>
        <v>31539</v>
      </c>
      <c r="K21" s="56"/>
      <c r="L21" s="56"/>
      <c r="M21" s="56"/>
      <c r="N21" s="57"/>
      <c r="O21" s="55">
        <f>SUM(O23:S26)</f>
        <v>27450</v>
      </c>
      <c r="P21" s="56"/>
      <c r="Q21" s="56"/>
      <c r="R21" s="56"/>
      <c r="S21" s="57"/>
      <c r="T21" s="2"/>
      <c r="V21" s="58" t="s">
        <v>19</v>
      </c>
      <c r="W21" s="59"/>
      <c r="X21" s="60"/>
    </row>
    <row r="22" spans="2:24" x14ac:dyDescent="0.25">
      <c r="B22" s="2"/>
      <c r="C22" s="61" t="s">
        <v>20</v>
      </c>
      <c r="D22" s="62"/>
      <c r="E22" s="62"/>
      <c r="F22" s="62"/>
      <c r="G22" s="63"/>
      <c r="H22" s="53"/>
      <c r="I22" s="54"/>
      <c r="J22" s="64"/>
      <c r="K22" s="65"/>
      <c r="L22" s="65"/>
      <c r="M22" s="65"/>
      <c r="N22" s="66"/>
      <c r="O22" s="65"/>
      <c r="P22" s="65"/>
      <c r="Q22" s="65"/>
      <c r="R22" s="65"/>
      <c r="S22" s="66"/>
      <c r="T22" s="2"/>
    </row>
    <row r="23" spans="2:24" ht="30" customHeight="1" x14ac:dyDescent="0.25">
      <c r="B23" s="2"/>
      <c r="C23" s="67" t="s">
        <v>21</v>
      </c>
      <c r="D23" s="68"/>
      <c r="E23" s="68"/>
      <c r="F23" s="68"/>
      <c r="G23" s="69"/>
      <c r="H23" s="70" t="s">
        <v>22</v>
      </c>
      <c r="I23" s="71"/>
      <c r="J23" s="72">
        <f>29669-198</f>
        <v>29471</v>
      </c>
      <c r="K23" s="73"/>
      <c r="L23" s="73"/>
      <c r="M23" s="73"/>
      <c r="N23" s="74"/>
      <c r="O23" s="75">
        <v>25084</v>
      </c>
      <c r="P23" s="75"/>
      <c r="Q23" s="75"/>
      <c r="R23" s="75"/>
      <c r="S23" s="76"/>
      <c r="T23" s="2"/>
    </row>
    <row r="24" spans="2:24" x14ac:dyDescent="0.25">
      <c r="B24" s="2"/>
      <c r="C24" s="67" t="s">
        <v>23</v>
      </c>
      <c r="D24" s="68"/>
      <c r="E24" s="68"/>
      <c r="F24" s="68"/>
      <c r="G24" s="69"/>
      <c r="H24" s="70" t="s">
        <v>24</v>
      </c>
      <c r="I24" s="71"/>
      <c r="J24" s="72">
        <v>37</v>
      </c>
      <c r="K24" s="73"/>
      <c r="L24" s="73"/>
      <c r="M24" s="73"/>
      <c r="N24" s="74"/>
      <c r="O24" s="77">
        <v>60</v>
      </c>
      <c r="P24" s="75"/>
      <c r="Q24" s="75"/>
      <c r="R24" s="75"/>
      <c r="S24" s="76"/>
      <c r="T24" s="2"/>
    </row>
    <row r="25" spans="2:24" x14ac:dyDescent="0.25">
      <c r="B25" s="2"/>
      <c r="C25" s="67" t="s">
        <v>25</v>
      </c>
      <c r="D25" s="68"/>
      <c r="E25" s="68"/>
      <c r="F25" s="68"/>
      <c r="G25" s="69"/>
      <c r="H25" s="78" t="s">
        <v>26</v>
      </c>
      <c r="I25" s="79"/>
      <c r="J25" s="72">
        <v>0</v>
      </c>
      <c r="K25" s="73"/>
      <c r="L25" s="73"/>
      <c r="M25" s="73"/>
      <c r="N25" s="74"/>
      <c r="O25" s="77">
        <v>0</v>
      </c>
      <c r="P25" s="75"/>
      <c r="Q25" s="75"/>
      <c r="R25" s="75"/>
      <c r="S25" s="76"/>
      <c r="T25" s="2"/>
    </row>
    <row r="26" spans="2:24" x14ac:dyDescent="0.25">
      <c r="B26" s="2"/>
      <c r="C26" s="67" t="s">
        <v>27</v>
      </c>
      <c r="D26" s="68"/>
      <c r="E26" s="68"/>
      <c r="F26" s="68"/>
      <c r="G26" s="69"/>
      <c r="H26" s="78" t="s">
        <v>28</v>
      </c>
      <c r="I26" s="79"/>
      <c r="J26" s="72">
        <f>38008-J23-J24-J25-J35-J50</f>
        <v>2031</v>
      </c>
      <c r="K26" s="73"/>
      <c r="L26" s="73"/>
      <c r="M26" s="73"/>
      <c r="N26" s="74"/>
      <c r="O26" s="77">
        <v>2306</v>
      </c>
      <c r="P26" s="75"/>
      <c r="Q26" s="75"/>
      <c r="R26" s="75"/>
      <c r="S26" s="76"/>
      <c r="T26" s="2"/>
    </row>
    <row r="27" spans="2:24" x14ac:dyDescent="0.25">
      <c r="B27" s="2"/>
      <c r="C27" s="67" t="s">
        <v>29</v>
      </c>
      <c r="D27" s="68"/>
      <c r="E27" s="68"/>
      <c r="F27" s="68"/>
      <c r="G27" s="69"/>
      <c r="H27" s="78" t="s">
        <v>30</v>
      </c>
      <c r="I27" s="79"/>
      <c r="J27" s="80">
        <f>SUM(J29:N32)</f>
        <v>30532</v>
      </c>
      <c r="K27" s="81"/>
      <c r="L27" s="81"/>
      <c r="M27" s="81"/>
      <c r="N27" s="82"/>
      <c r="O27" s="80">
        <f>SUM(O29:S32)</f>
        <v>26365</v>
      </c>
      <c r="P27" s="81"/>
      <c r="Q27" s="81"/>
      <c r="R27" s="81"/>
      <c r="S27" s="82"/>
      <c r="T27" s="2"/>
    </row>
    <row r="28" spans="2:24" x14ac:dyDescent="0.25">
      <c r="B28" s="2"/>
      <c r="C28" s="61" t="s">
        <v>20</v>
      </c>
      <c r="D28" s="62"/>
      <c r="E28" s="62"/>
      <c r="F28" s="62"/>
      <c r="G28" s="63"/>
      <c r="H28" s="53"/>
      <c r="I28" s="54"/>
      <c r="J28" s="83"/>
      <c r="K28" s="84"/>
      <c r="L28" s="84"/>
      <c r="M28" s="84"/>
      <c r="N28" s="85"/>
      <c r="O28" s="84"/>
      <c r="P28" s="84"/>
      <c r="Q28" s="84"/>
      <c r="R28" s="84"/>
      <c r="S28" s="85"/>
      <c r="T28" s="2"/>
    </row>
    <row r="29" spans="2:24" ht="15" customHeight="1" x14ac:dyDescent="0.25">
      <c r="B29" s="2"/>
      <c r="C29" s="67" t="s">
        <v>31</v>
      </c>
      <c r="D29" s="68"/>
      <c r="E29" s="68"/>
      <c r="F29" s="68"/>
      <c r="G29" s="69"/>
      <c r="H29" s="70" t="s">
        <v>32</v>
      </c>
      <c r="I29" s="71"/>
      <c r="J29" s="86">
        <f>13996-381-25</f>
        <v>13590</v>
      </c>
      <c r="K29" s="87"/>
      <c r="L29" s="87"/>
      <c r="M29" s="87"/>
      <c r="N29" s="88"/>
      <c r="O29" s="89">
        <v>11843</v>
      </c>
      <c r="P29" s="90"/>
      <c r="Q29" s="90"/>
      <c r="R29" s="90"/>
      <c r="S29" s="91"/>
      <c r="T29" s="2"/>
    </row>
    <row r="30" spans="2:24" x14ac:dyDescent="0.25">
      <c r="B30" s="2"/>
      <c r="C30" s="67" t="s">
        <v>33</v>
      </c>
      <c r="D30" s="68"/>
      <c r="E30" s="68"/>
      <c r="F30" s="68"/>
      <c r="G30" s="69"/>
      <c r="H30" s="78" t="s">
        <v>34</v>
      </c>
      <c r="I30" s="79"/>
      <c r="J30" s="86">
        <v>8385</v>
      </c>
      <c r="K30" s="87"/>
      <c r="L30" s="87"/>
      <c r="M30" s="87"/>
      <c r="N30" s="88"/>
      <c r="O30" s="89">
        <v>6947</v>
      </c>
      <c r="P30" s="90"/>
      <c r="Q30" s="90"/>
      <c r="R30" s="90"/>
      <c r="S30" s="91"/>
      <c r="T30" s="2"/>
    </row>
    <row r="31" spans="2:24" x14ac:dyDescent="0.25">
      <c r="B31" s="2"/>
      <c r="C31" s="67" t="s">
        <v>35</v>
      </c>
      <c r="D31" s="68"/>
      <c r="E31" s="68"/>
      <c r="F31" s="68"/>
      <c r="G31" s="69"/>
      <c r="H31" s="78" t="s">
        <v>36</v>
      </c>
      <c r="I31" s="79"/>
      <c r="J31" s="86">
        <v>6346</v>
      </c>
      <c r="K31" s="87"/>
      <c r="L31" s="87"/>
      <c r="M31" s="87"/>
      <c r="N31" s="88"/>
      <c r="O31" s="89">
        <v>5091</v>
      </c>
      <c r="P31" s="90"/>
      <c r="Q31" s="90"/>
      <c r="R31" s="90"/>
      <c r="S31" s="91"/>
      <c r="T31" s="2"/>
    </row>
    <row r="32" spans="2:24" x14ac:dyDescent="0.25">
      <c r="B32" s="2"/>
      <c r="C32" s="67" t="s">
        <v>37</v>
      </c>
      <c r="D32" s="68"/>
      <c r="E32" s="68"/>
      <c r="F32" s="68"/>
      <c r="G32" s="69"/>
      <c r="H32" s="78" t="s">
        <v>38</v>
      </c>
      <c r="I32" s="79"/>
      <c r="J32" s="86">
        <f>37253-J29-J30-J31-J42-J56</f>
        <v>2211</v>
      </c>
      <c r="K32" s="87"/>
      <c r="L32" s="87"/>
      <c r="M32" s="87"/>
      <c r="N32" s="88"/>
      <c r="O32" s="89">
        <v>2484</v>
      </c>
      <c r="P32" s="90"/>
      <c r="Q32" s="90"/>
      <c r="R32" s="90"/>
      <c r="S32" s="91"/>
      <c r="T32" s="2"/>
    </row>
    <row r="33" spans="2:20" ht="30" customHeight="1" x14ac:dyDescent="0.25">
      <c r="B33" s="2"/>
      <c r="C33" s="67" t="s">
        <v>39</v>
      </c>
      <c r="D33" s="68"/>
      <c r="E33" s="68"/>
      <c r="F33" s="68"/>
      <c r="G33" s="69"/>
      <c r="H33" s="78" t="s">
        <v>40</v>
      </c>
      <c r="I33" s="79"/>
      <c r="J33" s="92">
        <f>J21-J27</f>
        <v>1007</v>
      </c>
      <c r="K33" s="93"/>
      <c r="L33" s="93"/>
      <c r="M33" s="93"/>
      <c r="N33" s="94"/>
      <c r="O33" s="95">
        <f>O21-O27</f>
        <v>1085</v>
      </c>
      <c r="P33" s="96"/>
      <c r="Q33" s="96"/>
      <c r="R33" s="96"/>
      <c r="S33" s="97"/>
      <c r="T33" s="2"/>
    </row>
    <row r="34" spans="2:20" ht="15" customHeight="1" x14ac:dyDescent="0.25">
      <c r="B34" s="2"/>
      <c r="C34" s="46" t="s">
        <v>41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98"/>
      <c r="P34" s="98"/>
      <c r="Q34" s="98"/>
      <c r="R34" s="98"/>
      <c r="S34" s="99"/>
      <c r="T34" s="2"/>
    </row>
    <row r="35" spans="2:20" x14ac:dyDescent="0.25">
      <c r="B35" s="2"/>
      <c r="C35" s="67" t="s">
        <v>17</v>
      </c>
      <c r="D35" s="68"/>
      <c r="E35" s="68"/>
      <c r="F35" s="68"/>
      <c r="G35" s="69"/>
      <c r="H35" s="78" t="s">
        <v>42</v>
      </c>
      <c r="I35" s="79"/>
      <c r="J35" s="95">
        <f>SUM(J37:N41)</f>
        <v>313</v>
      </c>
      <c r="K35" s="96"/>
      <c r="L35" s="96"/>
      <c r="M35" s="96"/>
      <c r="N35" s="97"/>
      <c r="O35" s="95">
        <f>SUM(O37:S41)</f>
        <v>848</v>
      </c>
      <c r="P35" s="96"/>
      <c r="Q35" s="96"/>
      <c r="R35" s="96"/>
      <c r="S35" s="97"/>
      <c r="T35" s="2"/>
    </row>
    <row r="36" spans="2:20" x14ac:dyDescent="0.25">
      <c r="B36" s="2"/>
      <c r="C36" s="61" t="s">
        <v>20</v>
      </c>
      <c r="D36" s="62"/>
      <c r="E36" s="62"/>
      <c r="F36" s="62"/>
      <c r="G36" s="63"/>
      <c r="H36" s="53"/>
      <c r="I36" s="54"/>
      <c r="J36" s="64"/>
      <c r="K36" s="65"/>
      <c r="L36" s="65"/>
      <c r="M36" s="65"/>
      <c r="N36" s="66"/>
      <c r="O36" s="65"/>
      <c r="P36" s="65"/>
      <c r="Q36" s="65"/>
      <c r="R36" s="65"/>
      <c r="S36" s="66"/>
      <c r="T36" s="2"/>
    </row>
    <row r="37" spans="2:20" ht="30" customHeight="1" x14ac:dyDescent="0.25">
      <c r="B37" s="2"/>
      <c r="C37" s="67" t="s">
        <v>43</v>
      </c>
      <c r="D37" s="68"/>
      <c r="E37" s="68"/>
      <c r="F37" s="68"/>
      <c r="G37" s="69"/>
      <c r="H37" s="70" t="s">
        <v>44</v>
      </c>
      <c r="I37" s="71"/>
      <c r="J37" s="100">
        <v>198</v>
      </c>
      <c r="K37" s="101"/>
      <c r="L37" s="101"/>
      <c r="M37" s="101"/>
      <c r="N37" s="102"/>
      <c r="O37" s="77">
        <v>759</v>
      </c>
      <c r="P37" s="75"/>
      <c r="Q37" s="75"/>
      <c r="R37" s="75"/>
      <c r="S37" s="76"/>
      <c r="T37" s="2"/>
    </row>
    <row r="38" spans="2:20" x14ac:dyDescent="0.25">
      <c r="B38" s="2"/>
      <c r="C38" s="67" t="s">
        <v>45</v>
      </c>
      <c r="D38" s="68"/>
      <c r="E38" s="68"/>
      <c r="F38" s="68"/>
      <c r="G38" s="69"/>
      <c r="H38" s="78" t="s">
        <v>46</v>
      </c>
      <c r="I38" s="79"/>
      <c r="J38" s="100">
        <v>0</v>
      </c>
      <c r="K38" s="101"/>
      <c r="L38" s="101"/>
      <c r="M38" s="101"/>
      <c r="N38" s="102"/>
      <c r="O38" s="77">
        <v>0</v>
      </c>
      <c r="P38" s="75"/>
      <c r="Q38" s="75"/>
      <c r="R38" s="75"/>
      <c r="S38" s="76"/>
      <c r="T38" s="2"/>
    </row>
    <row r="39" spans="2:20" ht="30" customHeight="1" x14ac:dyDescent="0.25">
      <c r="B39" s="2"/>
      <c r="C39" s="67" t="s">
        <v>47</v>
      </c>
      <c r="D39" s="68"/>
      <c r="E39" s="68"/>
      <c r="F39" s="68"/>
      <c r="G39" s="69"/>
      <c r="H39" s="78" t="s">
        <v>48</v>
      </c>
      <c r="I39" s="79"/>
      <c r="J39" s="100">
        <v>0</v>
      </c>
      <c r="K39" s="101"/>
      <c r="L39" s="101"/>
      <c r="M39" s="101"/>
      <c r="N39" s="102"/>
      <c r="O39" s="77">
        <v>0</v>
      </c>
      <c r="P39" s="75"/>
      <c r="Q39" s="75"/>
      <c r="R39" s="75"/>
      <c r="S39" s="76"/>
      <c r="T39" s="2"/>
    </row>
    <row r="40" spans="2:20" x14ac:dyDescent="0.25">
      <c r="B40" s="2"/>
      <c r="C40" s="67" t="s">
        <v>49</v>
      </c>
      <c r="D40" s="68"/>
      <c r="E40" s="68"/>
      <c r="F40" s="68"/>
      <c r="G40" s="69"/>
      <c r="H40" s="78" t="s">
        <v>50</v>
      </c>
      <c r="I40" s="79"/>
      <c r="J40" s="100">
        <v>54</v>
      </c>
      <c r="K40" s="101"/>
      <c r="L40" s="101"/>
      <c r="M40" s="101"/>
      <c r="N40" s="102"/>
      <c r="O40" s="77">
        <v>16</v>
      </c>
      <c r="P40" s="75"/>
      <c r="Q40" s="75"/>
      <c r="R40" s="75"/>
      <c r="S40" s="76"/>
      <c r="T40" s="2"/>
    </row>
    <row r="41" spans="2:20" x14ac:dyDescent="0.25">
      <c r="B41" s="2"/>
      <c r="C41" s="67" t="s">
        <v>27</v>
      </c>
      <c r="D41" s="68"/>
      <c r="E41" s="68"/>
      <c r="F41" s="68"/>
      <c r="G41" s="69"/>
      <c r="H41" s="78" t="s">
        <v>51</v>
      </c>
      <c r="I41" s="79"/>
      <c r="J41" s="72">
        <f>34+27</f>
        <v>61</v>
      </c>
      <c r="K41" s="73"/>
      <c r="L41" s="73"/>
      <c r="M41" s="73"/>
      <c r="N41" s="74"/>
      <c r="O41" s="77">
        <v>73</v>
      </c>
      <c r="P41" s="75"/>
      <c r="Q41" s="75"/>
      <c r="R41" s="75"/>
      <c r="S41" s="76"/>
      <c r="T41" s="2"/>
    </row>
    <row r="42" spans="2:20" x14ac:dyDescent="0.25">
      <c r="B42" s="2"/>
      <c r="C42" s="67" t="s">
        <v>29</v>
      </c>
      <c r="D42" s="68"/>
      <c r="E42" s="68"/>
      <c r="F42" s="68"/>
      <c r="G42" s="69"/>
      <c r="H42" s="78" t="s">
        <v>52</v>
      </c>
      <c r="I42" s="79"/>
      <c r="J42" s="80">
        <f>SUM(J44:N47)</f>
        <v>440</v>
      </c>
      <c r="K42" s="81"/>
      <c r="L42" s="81"/>
      <c r="M42" s="81"/>
      <c r="N42" s="82"/>
      <c r="O42" s="80">
        <f>SUM(O44:S47)</f>
        <v>294</v>
      </c>
      <c r="P42" s="81"/>
      <c r="Q42" s="81"/>
      <c r="R42" s="81"/>
      <c r="S42" s="82"/>
      <c r="T42" s="2"/>
    </row>
    <row r="43" spans="2:20" ht="15" customHeight="1" x14ac:dyDescent="0.25">
      <c r="B43" s="2"/>
      <c r="C43" s="61" t="s">
        <v>20</v>
      </c>
      <c r="D43" s="62"/>
      <c r="E43" s="62"/>
      <c r="F43" s="62"/>
      <c r="G43" s="63"/>
      <c r="H43" s="53"/>
      <c r="I43" s="54"/>
      <c r="J43" s="83"/>
      <c r="K43" s="84"/>
      <c r="L43" s="84"/>
      <c r="M43" s="84"/>
      <c r="N43" s="85"/>
      <c r="O43" s="84"/>
      <c r="P43" s="84"/>
      <c r="Q43" s="84"/>
      <c r="R43" s="84"/>
      <c r="S43" s="85"/>
      <c r="T43" s="2"/>
    </row>
    <row r="44" spans="2:20" ht="45" customHeight="1" x14ac:dyDescent="0.25">
      <c r="B44" s="2"/>
      <c r="C44" s="67" t="s">
        <v>53</v>
      </c>
      <c r="D44" s="68"/>
      <c r="E44" s="68"/>
      <c r="F44" s="68"/>
      <c r="G44" s="69"/>
      <c r="H44" s="70" t="s">
        <v>54</v>
      </c>
      <c r="I44" s="71"/>
      <c r="J44" s="86">
        <v>440</v>
      </c>
      <c r="K44" s="87"/>
      <c r="L44" s="87"/>
      <c r="M44" s="87"/>
      <c r="N44" s="88"/>
      <c r="O44" s="89">
        <v>294</v>
      </c>
      <c r="P44" s="90"/>
      <c r="Q44" s="90"/>
      <c r="R44" s="90"/>
      <c r="S44" s="91"/>
      <c r="T44" s="2"/>
    </row>
    <row r="45" spans="2:20" x14ac:dyDescent="0.25">
      <c r="B45" s="2"/>
      <c r="C45" s="67" t="s">
        <v>55</v>
      </c>
      <c r="D45" s="68"/>
      <c r="E45" s="68"/>
      <c r="F45" s="68"/>
      <c r="G45" s="69"/>
      <c r="H45" s="78" t="s">
        <v>56</v>
      </c>
      <c r="I45" s="79"/>
      <c r="J45" s="103">
        <v>0</v>
      </c>
      <c r="K45" s="104"/>
      <c r="L45" s="104"/>
      <c r="M45" s="104"/>
      <c r="N45" s="105"/>
      <c r="O45" s="89">
        <v>0</v>
      </c>
      <c r="P45" s="90"/>
      <c r="Q45" s="90"/>
      <c r="R45" s="90"/>
      <c r="S45" s="91"/>
      <c r="T45" s="2"/>
    </row>
    <row r="46" spans="2:20" ht="30" customHeight="1" x14ac:dyDescent="0.25">
      <c r="B46" s="2"/>
      <c r="C46" s="67" t="s">
        <v>57</v>
      </c>
      <c r="D46" s="68"/>
      <c r="E46" s="68"/>
      <c r="F46" s="68"/>
      <c r="G46" s="69"/>
      <c r="H46" s="78" t="s">
        <v>58</v>
      </c>
      <c r="I46" s="79"/>
      <c r="J46" s="103">
        <v>0</v>
      </c>
      <c r="K46" s="104"/>
      <c r="L46" s="104"/>
      <c r="M46" s="104"/>
      <c r="N46" s="105"/>
      <c r="O46" s="89">
        <v>0</v>
      </c>
      <c r="P46" s="90"/>
      <c r="Q46" s="90"/>
      <c r="R46" s="90"/>
      <c r="S46" s="91"/>
      <c r="T46" s="2"/>
    </row>
    <row r="47" spans="2:20" x14ac:dyDescent="0.25">
      <c r="B47" s="2"/>
      <c r="C47" s="67" t="s">
        <v>59</v>
      </c>
      <c r="D47" s="68"/>
      <c r="E47" s="68"/>
      <c r="F47" s="68"/>
      <c r="G47" s="69"/>
      <c r="H47" s="78" t="s">
        <v>60</v>
      </c>
      <c r="I47" s="79"/>
      <c r="J47" s="103">
        <v>0</v>
      </c>
      <c r="K47" s="104"/>
      <c r="L47" s="104"/>
      <c r="M47" s="104"/>
      <c r="N47" s="105"/>
      <c r="O47" s="89">
        <v>0</v>
      </c>
      <c r="P47" s="90"/>
      <c r="Q47" s="90"/>
      <c r="R47" s="90"/>
      <c r="S47" s="91"/>
      <c r="T47" s="2"/>
    </row>
    <row r="48" spans="2:20" ht="30" customHeight="1" x14ac:dyDescent="0.25">
      <c r="B48" s="2"/>
      <c r="C48" s="67" t="s">
        <v>61</v>
      </c>
      <c r="D48" s="68"/>
      <c r="E48" s="68"/>
      <c r="F48" s="68"/>
      <c r="G48" s="69"/>
      <c r="H48" s="78" t="s">
        <v>62</v>
      </c>
      <c r="I48" s="79"/>
      <c r="J48" s="95">
        <f>J35-J42</f>
        <v>-127</v>
      </c>
      <c r="K48" s="96"/>
      <c r="L48" s="96"/>
      <c r="M48" s="96"/>
      <c r="N48" s="97"/>
      <c r="O48" s="95">
        <f>O35-O42</f>
        <v>554</v>
      </c>
      <c r="P48" s="96"/>
      <c r="Q48" s="96"/>
      <c r="R48" s="96"/>
      <c r="S48" s="97"/>
      <c r="T48" s="2"/>
    </row>
    <row r="49" spans="2:29" ht="15" customHeight="1" x14ac:dyDescent="0.25">
      <c r="B49" s="2"/>
      <c r="C49" s="46" t="s">
        <v>63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98"/>
      <c r="P49" s="98"/>
      <c r="Q49" s="98"/>
      <c r="R49" s="98"/>
      <c r="S49" s="99"/>
      <c r="T49" s="2"/>
    </row>
    <row r="50" spans="2:29" x14ac:dyDescent="0.25">
      <c r="B50" s="2"/>
      <c r="C50" s="67" t="s">
        <v>17</v>
      </c>
      <c r="D50" s="68"/>
      <c r="E50" s="68"/>
      <c r="F50" s="68"/>
      <c r="G50" s="69"/>
      <c r="H50" s="53" t="s">
        <v>64</v>
      </c>
      <c r="I50" s="54"/>
      <c r="J50" s="95">
        <f>SUM(J52:N55)</f>
        <v>6156</v>
      </c>
      <c r="K50" s="96"/>
      <c r="L50" s="96"/>
      <c r="M50" s="96"/>
      <c r="N50" s="97"/>
      <c r="O50" s="95">
        <f>SUM(O52:S55)</f>
        <v>8130</v>
      </c>
      <c r="P50" s="96"/>
      <c r="Q50" s="96"/>
      <c r="R50" s="96"/>
      <c r="S50" s="97"/>
      <c r="T50" s="2"/>
    </row>
    <row r="51" spans="2:29" ht="15" customHeight="1" x14ac:dyDescent="0.25">
      <c r="B51" s="2"/>
      <c r="C51" s="61" t="s">
        <v>20</v>
      </c>
      <c r="D51" s="62"/>
      <c r="E51" s="62"/>
      <c r="F51" s="62"/>
      <c r="G51" s="62"/>
      <c r="H51" s="53"/>
      <c r="I51" s="54"/>
      <c r="J51" s="65"/>
      <c r="K51" s="65"/>
      <c r="L51" s="65"/>
      <c r="M51" s="65"/>
      <c r="N51" s="66"/>
      <c r="O51" s="65"/>
      <c r="P51" s="65"/>
      <c r="Q51" s="65"/>
      <c r="R51" s="65"/>
      <c r="S51" s="66"/>
      <c r="T51" s="2"/>
    </row>
    <row r="52" spans="2:29" x14ac:dyDescent="0.25">
      <c r="B52" s="2"/>
      <c r="C52" s="67" t="s">
        <v>65</v>
      </c>
      <c r="D52" s="68"/>
      <c r="E52" s="68"/>
      <c r="F52" s="68"/>
      <c r="G52" s="68"/>
      <c r="H52" s="70" t="s">
        <v>66</v>
      </c>
      <c r="I52" s="71"/>
      <c r="J52" s="73">
        <v>3005</v>
      </c>
      <c r="K52" s="73"/>
      <c r="L52" s="73"/>
      <c r="M52" s="73"/>
      <c r="N52" s="74"/>
      <c r="O52" s="77">
        <v>5685</v>
      </c>
      <c r="P52" s="75"/>
      <c r="Q52" s="75"/>
      <c r="R52" s="75"/>
      <c r="S52" s="76"/>
      <c r="T52" s="2"/>
    </row>
    <row r="53" spans="2:29" x14ac:dyDescent="0.25">
      <c r="B53" s="2"/>
      <c r="C53" s="67" t="s">
        <v>67</v>
      </c>
      <c r="D53" s="68"/>
      <c r="E53" s="68"/>
      <c r="F53" s="68"/>
      <c r="G53" s="69"/>
      <c r="H53" s="70" t="s">
        <v>68</v>
      </c>
      <c r="I53" s="71"/>
      <c r="J53" s="72">
        <v>0</v>
      </c>
      <c r="K53" s="73"/>
      <c r="L53" s="73"/>
      <c r="M53" s="73"/>
      <c r="N53" s="74"/>
      <c r="O53" s="77">
        <v>0</v>
      </c>
      <c r="P53" s="75"/>
      <c r="Q53" s="75"/>
      <c r="R53" s="75"/>
      <c r="S53" s="76"/>
      <c r="T53" s="2"/>
    </row>
    <row r="54" spans="2:29" ht="30" customHeight="1" x14ac:dyDescent="0.25">
      <c r="B54" s="2"/>
      <c r="C54" s="67" t="s">
        <v>69</v>
      </c>
      <c r="D54" s="68"/>
      <c r="E54" s="68"/>
      <c r="F54" s="68"/>
      <c r="G54" s="69"/>
      <c r="H54" s="78" t="s">
        <v>70</v>
      </c>
      <c r="I54" s="79"/>
      <c r="J54" s="72">
        <v>0</v>
      </c>
      <c r="K54" s="73"/>
      <c r="L54" s="73"/>
      <c r="M54" s="73"/>
      <c r="N54" s="74"/>
      <c r="O54" s="77">
        <v>0</v>
      </c>
      <c r="P54" s="75"/>
      <c r="Q54" s="75"/>
      <c r="R54" s="75"/>
      <c r="S54" s="76"/>
      <c r="T54" s="2"/>
    </row>
    <row r="55" spans="2:29" x14ac:dyDescent="0.25">
      <c r="B55" s="2"/>
      <c r="C55" s="67" t="s">
        <v>27</v>
      </c>
      <c r="D55" s="68"/>
      <c r="E55" s="68"/>
      <c r="F55" s="68"/>
      <c r="G55" s="69"/>
      <c r="H55" s="78" t="s">
        <v>71</v>
      </c>
      <c r="I55" s="79"/>
      <c r="J55" s="100">
        <f>2481+183+487</f>
        <v>3151</v>
      </c>
      <c r="K55" s="101"/>
      <c r="L55" s="101"/>
      <c r="M55" s="101"/>
      <c r="N55" s="102"/>
      <c r="O55" s="77">
        <v>2445</v>
      </c>
      <c r="P55" s="75"/>
      <c r="Q55" s="75"/>
      <c r="R55" s="75"/>
      <c r="S55" s="76"/>
      <c r="T55" s="2"/>
    </row>
    <row r="56" spans="2:29" x14ac:dyDescent="0.25">
      <c r="B56" s="2"/>
      <c r="C56" s="67" t="s">
        <v>29</v>
      </c>
      <c r="D56" s="68"/>
      <c r="E56" s="68"/>
      <c r="F56" s="68"/>
      <c r="G56" s="69"/>
      <c r="H56" s="53" t="s">
        <v>72</v>
      </c>
      <c r="I56" s="54"/>
      <c r="J56" s="80">
        <f>SUM(J58:N62)</f>
        <v>6281</v>
      </c>
      <c r="K56" s="81"/>
      <c r="L56" s="81"/>
      <c r="M56" s="81"/>
      <c r="N56" s="82"/>
      <c r="O56" s="80">
        <f>SUM(O58:S62)</f>
        <v>9040</v>
      </c>
      <c r="P56" s="81"/>
      <c r="Q56" s="81"/>
      <c r="R56" s="81"/>
      <c r="S56" s="82"/>
      <c r="T56" s="2"/>
    </row>
    <row r="57" spans="2:29" ht="15" customHeight="1" x14ac:dyDescent="0.25">
      <c r="B57" s="2"/>
      <c r="C57" s="61" t="s">
        <v>20</v>
      </c>
      <c r="D57" s="62"/>
      <c r="E57" s="62"/>
      <c r="F57" s="62"/>
      <c r="G57" s="62"/>
      <c r="H57" s="53"/>
      <c r="I57" s="54"/>
      <c r="J57" s="84"/>
      <c r="K57" s="84"/>
      <c r="L57" s="84"/>
      <c r="M57" s="84"/>
      <c r="N57" s="85"/>
      <c r="O57" s="84"/>
      <c r="P57" s="84"/>
      <c r="Q57" s="84"/>
      <c r="R57" s="84"/>
      <c r="S57" s="85"/>
      <c r="T57" s="2"/>
    </row>
    <row r="58" spans="2:29" x14ac:dyDescent="0.25">
      <c r="B58" s="2"/>
      <c r="C58" s="67" t="s">
        <v>73</v>
      </c>
      <c r="D58" s="68"/>
      <c r="E58" s="68"/>
      <c r="F58" s="68"/>
      <c r="G58" s="68"/>
      <c r="H58" s="70" t="s">
        <v>74</v>
      </c>
      <c r="I58" s="71"/>
      <c r="J58" s="104">
        <v>3188</v>
      </c>
      <c r="K58" s="104"/>
      <c r="L58" s="104"/>
      <c r="M58" s="104"/>
      <c r="N58" s="105"/>
      <c r="O58" s="89">
        <v>6068</v>
      </c>
      <c r="P58" s="90"/>
      <c r="Q58" s="90"/>
      <c r="R58" s="90"/>
      <c r="S58" s="91"/>
      <c r="T58" s="2"/>
    </row>
    <row r="59" spans="2:29" ht="30" customHeight="1" x14ac:dyDescent="0.25">
      <c r="B59" s="2"/>
      <c r="C59" s="67" t="s">
        <v>75</v>
      </c>
      <c r="D59" s="68"/>
      <c r="E59" s="68"/>
      <c r="F59" s="68"/>
      <c r="G59" s="69"/>
      <c r="H59" s="70" t="s">
        <v>76</v>
      </c>
      <c r="I59" s="71"/>
      <c r="J59" s="103">
        <v>0</v>
      </c>
      <c r="K59" s="104"/>
      <c r="L59" s="104"/>
      <c r="M59" s="104"/>
      <c r="N59" s="105"/>
      <c r="O59" s="89">
        <v>0</v>
      </c>
      <c r="P59" s="90"/>
      <c r="Q59" s="90"/>
      <c r="R59" s="90"/>
      <c r="S59" s="91"/>
      <c r="T59" s="2"/>
    </row>
    <row r="60" spans="2:29" x14ac:dyDescent="0.25">
      <c r="B60" s="2"/>
      <c r="C60" s="67" t="s">
        <v>77</v>
      </c>
      <c r="D60" s="68"/>
      <c r="E60" s="68"/>
      <c r="F60" s="68"/>
      <c r="G60" s="69"/>
      <c r="H60" s="78" t="s">
        <v>78</v>
      </c>
      <c r="I60" s="79"/>
      <c r="J60" s="86">
        <v>12</v>
      </c>
      <c r="K60" s="87"/>
      <c r="L60" s="87"/>
      <c r="M60" s="87"/>
      <c r="N60" s="88"/>
      <c r="O60" s="89">
        <v>36</v>
      </c>
      <c r="P60" s="90"/>
      <c r="Q60" s="90"/>
      <c r="R60" s="90"/>
      <c r="S60" s="91"/>
      <c r="T60" s="2"/>
    </row>
    <row r="61" spans="2:29" ht="15" customHeight="1" x14ac:dyDescent="0.25">
      <c r="B61" s="2"/>
      <c r="C61" s="17" t="s">
        <v>79</v>
      </c>
      <c r="D61" s="18"/>
      <c r="E61" s="18"/>
      <c r="F61" s="18"/>
      <c r="G61" s="19"/>
      <c r="H61" s="78" t="s">
        <v>80</v>
      </c>
      <c r="I61" s="79"/>
      <c r="J61" s="106">
        <v>2594</v>
      </c>
      <c r="K61" s="87"/>
      <c r="L61" s="87"/>
      <c r="M61" s="87"/>
      <c r="N61" s="88"/>
      <c r="O61" s="89">
        <v>2783</v>
      </c>
      <c r="P61" s="90"/>
      <c r="Q61" s="90"/>
      <c r="R61" s="90"/>
      <c r="S61" s="91"/>
      <c r="T61" s="2"/>
    </row>
    <row r="62" spans="2:29" x14ac:dyDescent="0.25">
      <c r="B62" s="2"/>
      <c r="C62" s="67" t="s">
        <v>59</v>
      </c>
      <c r="D62" s="68"/>
      <c r="E62" s="68"/>
      <c r="F62" s="68"/>
      <c r="G62" s="69"/>
      <c r="H62" s="78" t="s">
        <v>81</v>
      </c>
      <c r="I62" s="79"/>
      <c r="J62" s="86">
        <v>487</v>
      </c>
      <c r="K62" s="87"/>
      <c r="L62" s="87"/>
      <c r="M62" s="87"/>
      <c r="N62" s="88"/>
      <c r="O62" s="89">
        <v>153</v>
      </c>
      <c r="P62" s="90"/>
      <c r="Q62" s="90"/>
      <c r="R62" s="90"/>
      <c r="S62" s="91"/>
      <c r="T62" s="2"/>
    </row>
    <row r="63" spans="2:29" ht="30" customHeight="1" x14ac:dyDescent="0.25">
      <c r="B63" s="2"/>
      <c r="C63" s="67" t="s">
        <v>82</v>
      </c>
      <c r="D63" s="68"/>
      <c r="E63" s="68"/>
      <c r="F63" s="68"/>
      <c r="G63" s="69"/>
      <c r="H63" s="78">
        <v>100</v>
      </c>
      <c r="I63" s="79"/>
      <c r="J63" s="95">
        <f>J50-J56</f>
        <v>-125</v>
      </c>
      <c r="K63" s="96"/>
      <c r="L63" s="96"/>
      <c r="M63" s="96"/>
      <c r="N63" s="97"/>
      <c r="O63" s="95">
        <f>O50-O56</f>
        <v>-910</v>
      </c>
      <c r="P63" s="96"/>
      <c r="Q63" s="96"/>
      <c r="R63" s="96"/>
      <c r="S63" s="97"/>
      <c r="T63" s="2"/>
      <c r="W63" s="21"/>
      <c r="X63" s="21"/>
      <c r="Y63" s="21"/>
      <c r="Z63" s="21"/>
      <c r="AA63" s="21"/>
      <c r="AB63" s="21"/>
      <c r="AC63" s="21"/>
    </row>
    <row r="64" spans="2:29" ht="44.25" customHeight="1" x14ac:dyDescent="0.25">
      <c r="B64" s="2"/>
      <c r="C64" s="67" t="s">
        <v>83</v>
      </c>
      <c r="D64" s="68"/>
      <c r="E64" s="68"/>
      <c r="F64" s="68"/>
      <c r="G64" s="69"/>
      <c r="H64" s="78">
        <v>110</v>
      </c>
      <c r="I64" s="79"/>
      <c r="J64" s="95">
        <f>J33+J48+J63</f>
        <v>755</v>
      </c>
      <c r="K64" s="96"/>
      <c r="L64" s="96"/>
      <c r="M64" s="96"/>
      <c r="N64" s="97"/>
      <c r="O64" s="95">
        <f>O33+O48+O63</f>
        <v>729</v>
      </c>
      <c r="P64" s="96"/>
      <c r="Q64" s="96"/>
      <c r="R64" s="96"/>
      <c r="S64" s="97"/>
      <c r="T64" s="2"/>
      <c r="W64" s="21"/>
      <c r="X64" s="21"/>
      <c r="Y64" s="21"/>
      <c r="Z64" s="21"/>
      <c r="AA64" s="21"/>
      <c r="AB64" s="21"/>
      <c r="AC64" s="21"/>
    </row>
    <row r="65" spans="2:29" ht="30" customHeight="1" x14ac:dyDescent="0.25">
      <c r="B65" s="2"/>
      <c r="C65" s="67" t="str">
        <f>CONCATENATE("Остаток денежных средств и  эквивалентов денежных средств на ",DAY('[1]прил 1'!O20),".",MONTH('[1]прил 1'!O20),".",YEAR('[1]прил 1'!O20))</f>
        <v>Остаток денежных средств и  эквивалентов денежных средств на 31.12.2021</v>
      </c>
      <c r="D65" s="68"/>
      <c r="E65" s="68"/>
      <c r="F65" s="68"/>
      <c r="G65" s="69"/>
      <c r="H65" s="78">
        <v>120</v>
      </c>
      <c r="I65" s="79"/>
      <c r="J65" s="107">
        <f>'[1]прил 1'!N51</f>
        <v>1554</v>
      </c>
      <c r="K65" s="108"/>
      <c r="L65" s="108"/>
      <c r="M65" s="108"/>
      <c r="N65" s="109"/>
      <c r="O65" s="77">
        <v>825</v>
      </c>
      <c r="P65" s="75"/>
      <c r="Q65" s="75"/>
      <c r="R65" s="75"/>
      <c r="S65" s="76"/>
      <c r="T65" s="2"/>
      <c r="W65" s="21"/>
      <c r="X65" s="21"/>
      <c r="Y65" s="21"/>
      <c r="Z65" s="21"/>
      <c r="AA65" s="21"/>
      <c r="AB65" s="21"/>
      <c r="AC65" s="21"/>
    </row>
    <row r="66" spans="2:29" ht="30" customHeight="1" x14ac:dyDescent="0.25">
      <c r="B66" s="2"/>
      <c r="C66" s="67" t="str">
        <f>CONCATENATE("Остаток денежных средств и эквивалентов денежных средств на ",'[1]прил 1'!V8,".",IF('[1]прил 1'!V9&lt;10,CONCATENATE("0",'[1]прил 1'!V9,),'[1]прил 1'!V9),".",YEAR('[1]прил 1'!U6))</f>
        <v>Остаток денежных средств и эквивалентов денежных средств на 31.12.2022</v>
      </c>
      <c r="D66" s="68"/>
      <c r="E66" s="68"/>
      <c r="F66" s="68"/>
      <c r="G66" s="69"/>
      <c r="H66" s="78">
        <v>130</v>
      </c>
      <c r="I66" s="79"/>
      <c r="J66" s="95">
        <f>J65+J64</f>
        <v>2309</v>
      </c>
      <c r="K66" s="96"/>
      <c r="L66" s="96"/>
      <c r="M66" s="96"/>
      <c r="N66" s="97"/>
      <c r="O66" s="95">
        <f>O65+O64</f>
        <v>1554</v>
      </c>
      <c r="P66" s="96"/>
      <c r="Q66" s="96"/>
      <c r="R66" s="96"/>
      <c r="S66" s="97"/>
      <c r="T66" s="2"/>
      <c r="V66" s="110" t="s">
        <v>84</v>
      </c>
      <c r="W66" s="111">
        <f>'[1]прил 1'!I51</f>
        <v>2309</v>
      </c>
      <c r="X66" s="112" t="s">
        <v>85</v>
      </c>
      <c r="Y66" s="112"/>
      <c r="Z66" s="112"/>
      <c r="AA66" s="112"/>
      <c r="AB66" s="112"/>
      <c r="AC66" s="112"/>
    </row>
    <row r="67" spans="2:29" x14ac:dyDescent="0.25">
      <c r="B67" s="2"/>
      <c r="C67" s="67" t="s">
        <v>86</v>
      </c>
      <c r="D67" s="68"/>
      <c r="E67" s="68"/>
      <c r="F67" s="68"/>
      <c r="G67" s="69"/>
      <c r="H67" s="78">
        <v>140</v>
      </c>
      <c r="I67" s="79"/>
      <c r="J67" s="100">
        <v>0</v>
      </c>
      <c r="K67" s="101"/>
      <c r="L67" s="101"/>
      <c r="M67" s="101"/>
      <c r="N67" s="102"/>
      <c r="O67" s="77">
        <v>-60</v>
      </c>
      <c r="P67" s="75"/>
      <c r="Q67" s="75"/>
      <c r="R67" s="75"/>
      <c r="S67" s="76"/>
      <c r="T67" s="2"/>
      <c r="V67" s="113"/>
      <c r="W67" s="114"/>
      <c r="X67" s="114"/>
      <c r="Y67" s="114"/>
      <c r="Z67" s="21"/>
      <c r="AA67" s="21"/>
      <c r="AB67" s="21"/>
      <c r="AC67" s="21"/>
    </row>
    <row r="68" spans="2:29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V68" s="113"/>
      <c r="W68" s="114"/>
      <c r="X68" s="114"/>
      <c r="Y68" s="114"/>
      <c r="Z68" s="21"/>
      <c r="AA68" s="21"/>
      <c r="AB68" s="21"/>
      <c r="AC68" s="21"/>
    </row>
    <row r="69" spans="2:29" x14ac:dyDescent="0.25">
      <c r="B69" s="2"/>
      <c r="C69" s="115" t="s">
        <v>87</v>
      </c>
      <c r="D69" s="115"/>
      <c r="E69" s="116"/>
      <c r="F69" s="117"/>
      <c r="G69" s="117"/>
      <c r="H69" s="117"/>
      <c r="I69" s="118"/>
      <c r="J69" s="116"/>
      <c r="K69" s="126" t="s">
        <v>102</v>
      </c>
      <c r="L69" s="117"/>
      <c r="M69" s="117"/>
      <c r="N69" s="117"/>
      <c r="O69" s="117"/>
      <c r="P69" s="117"/>
      <c r="Q69" s="2"/>
      <c r="R69" s="2"/>
      <c r="S69" s="2"/>
      <c r="T69" s="2"/>
      <c r="W69" s="21"/>
      <c r="X69" s="21"/>
      <c r="Y69" s="21"/>
      <c r="Z69" s="21"/>
      <c r="AA69" s="21"/>
      <c r="AB69" s="21"/>
      <c r="AC69" s="21"/>
    </row>
    <row r="70" spans="2:29" x14ac:dyDescent="0.25">
      <c r="B70" s="2"/>
      <c r="C70" s="119" t="s">
        <v>88</v>
      </c>
      <c r="D70" s="119"/>
      <c r="E70" s="119"/>
      <c r="F70" s="120" t="s">
        <v>89</v>
      </c>
      <c r="G70" s="120"/>
      <c r="H70" s="120"/>
      <c r="I70" s="119"/>
      <c r="J70" s="121"/>
      <c r="K70" s="120" t="s">
        <v>90</v>
      </c>
      <c r="L70" s="120"/>
      <c r="M70" s="120"/>
      <c r="N70" s="120"/>
      <c r="O70" s="120"/>
      <c r="P70" s="120"/>
      <c r="Q70" s="2"/>
      <c r="R70" s="2"/>
      <c r="S70" s="2"/>
      <c r="T70" s="2"/>
      <c r="W70" s="21"/>
      <c r="X70" s="21"/>
      <c r="Y70" s="21"/>
      <c r="Z70" s="21"/>
      <c r="AA70" s="21"/>
      <c r="AB70" s="21"/>
      <c r="AC70" s="21"/>
    </row>
    <row r="71" spans="2:29" ht="13.8" customHeight="1" x14ac:dyDescent="0.25">
      <c r="B71" s="2"/>
      <c r="C71" s="122" t="s">
        <v>91</v>
      </c>
      <c r="D71" s="122"/>
      <c r="E71" s="116"/>
      <c r="F71" s="117"/>
      <c r="G71" s="117"/>
      <c r="H71" s="117"/>
      <c r="I71" s="118"/>
      <c r="J71" s="116"/>
      <c r="K71" s="126" t="s">
        <v>103</v>
      </c>
      <c r="L71" s="117"/>
      <c r="M71" s="117"/>
      <c r="N71" s="117"/>
      <c r="O71" s="117"/>
      <c r="P71" s="117"/>
      <c r="Q71" s="2"/>
      <c r="R71" s="2"/>
      <c r="S71" s="2"/>
      <c r="T71" s="2"/>
      <c r="W71" s="21"/>
      <c r="X71" s="21"/>
      <c r="Y71" s="21"/>
      <c r="Z71" s="21"/>
      <c r="AA71" s="21"/>
      <c r="AB71" s="21"/>
      <c r="AC71" s="21"/>
    </row>
    <row r="72" spans="2:29" x14ac:dyDescent="0.25">
      <c r="B72" s="2"/>
      <c r="C72" s="123"/>
      <c r="D72" s="123"/>
      <c r="E72" s="123"/>
      <c r="F72" s="120" t="s">
        <v>89</v>
      </c>
      <c r="G72" s="120"/>
      <c r="H72" s="120"/>
      <c r="I72" s="119"/>
      <c r="J72" s="121"/>
      <c r="K72" s="120" t="s">
        <v>90</v>
      </c>
      <c r="L72" s="120"/>
      <c r="M72" s="120"/>
      <c r="N72" s="120"/>
      <c r="O72" s="120"/>
      <c r="P72" s="120"/>
      <c r="Q72" s="2"/>
      <c r="R72" s="2"/>
      <c r="S72" s="2"/>
      <c r="T72" s="2"/>
      <c r="W72" s="21"/>
      <c r="X72" s="21"/>
      <c r="Y72" s="21"/>
      <c r="Z72" s="21"/>
      <c r="AA72" s="21"/>
      <c r="AB72" s="21"/>
      <c r="AC72" s="21"/>
    </row>
    <row r="73" spans="2:29" x14ac:dyDescent="0.25">
      <c r="B73" s="2"/>
      <c r="C73" s="127" t="s">
        <v>104</v>
      </c>
      <c r="D73" s="124"/>
      <c r="E73" s="2"/>
      <c r="F73" s="2"/>
      <c r="G73" s="2"/>
      <c r="H73" s="2"/>
      <c r="I73" s="2"/>
      <c r="J73" s="2"/>
      <c r="K73" s="2"/>
      <c r="L73" s="2"/>
      <c r="M73" s="2"/>
      <c r="N73" s="125"/>
      <c r="O73" s="2"/>
      <c r="P73" s="2"/>
      <c r="Q73" s="2"/>
      <c r="R73" s="2"/>
      <c r="S73" s="2"/>
      <c r="T73" s="2"/>
      <c r="W73" s="21"/>
      <c r="X73" s="21"/>
      <c r="Y73" s="21"/>
      <c r="Z73" s="21"/>
      <c r="AA73" s="21"/>
      <c r="AB73" s="21"/>
      <c r="AC73" s="21"/>
    </row>
    <row r="74" spans="2:29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2:29" ht="6" customHeight="1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</sheetData>
  <mergeCells count="228">
    <mergeCell ref="C73:D73"/>
    <mergeCell ref="F70:H70"/>
    <mergeCell ref="K70:P70"/>
    <mergeCell ref="C71:D71"/>
    <mergeCell ref="F71:H71"/>
    <mergeCell ref="K71:P71"/>
    <mergeCell ref="F72:H72"/>
    <mergeCell ref="K72:P72"/>
    <mergeCell ref="X66:AC66"/>
    <mergeCell ref="C67:G67"/>
    <mergeCell ref="H67:I67"/>
    <mergeCell ref="J67:N67"/>
    <mergeCell ref="O67:S67"/>
    <mergeCell ref="C69:D69"/>
    <mergeCell ref="F69:H69"/>
    <mergeCell ref="K69:P69"/>
    <mergeCell ref="C65:G65"/>
    <mergeCell ref="H65:I65"/>
    <mergeCell ref="J65:N65"/>
    <mergeCell ref="O65:S65"/>
    <mergeCell ref="C66:G66"/>
    <mergeCell ref="H66:I66"/>
    <mergeCell ref="J66:N66"/>
    <mergeCell ref="O66:S66"/>
    <mergeCell ref="C63:G63"/>
    <mergeCell ref="H63:I63"/>
    <mergeCell ref="J63:N63"/>
    <mergeCell ref="O63:S63"/>
    <mergeCell ref="C64:G64"/>
    <mergeCell ref="H64:I64"/>
    <mergeCell ref="J64:N64"/>
    <mergeCell ref="O64:S64"/>
    <mergeCell ref="C61:G61"/>
    <mergeCell ref="H61:I61"/>
    <mergeCell ref="J61:N61"/>
    <mergeCell ref="O61:S61"/>
    <mergeCell ref="C62:G62"/>
    <mergeCell ref="H62:I62"/>
    <mergeCell ref="J62:N62"/>
    <mergeCell ref="O62:S62"/>
    <mergeCell ref="C59:G59"/>
    <mergeCell ref="H59:I59"/>
    <mergeCell ref="J59:N59"/>
    <mergeCell ref="O59:S59"/>
    <mergeCell ref="C60:G60"/>
    <mergeCell ref="H60:I60"/>
    <mergeCell ref="J60:N60"/>
    <mergeCell ref="O60:S60"/>
    <mergeCell ref="C57:G57"/>
    <mergeCell ref="H57:I57"/>
    <mergeCell ref="J57:N57"/>
    <mergeCell ref="O57:S57"/>
    <mergeCell ref="C58:G58"/>
    <mergeCell ref="H58:I58"/>
    <mergeCell ref="J58:N58"/>
    <mergeCell ref="O58:S58"/>
    <mergeCell ref="C55:G55"/>
    <mergeCell ref="H55:I55"/>
    <mergeCell ref="J55:N55"/>
    <mergeCell ref="O55:S55"/>
    <mergeCell ref="C56:G56"/>
    <mergeCell ref="H56:I56"/>
    <mergeCell ref="J56:N56"/>
    <mergeCell ref="O56:S56"/>
    <mergeCell ref="C53:G53"/>
    <mergeCell ref="H53:I53"/>
    <mergeCell ref="J53:N53"/>
    <mergeCell ref="O53:S53"/>
    <mergeCell ref="C54:G54"/>
    <mergeCell ref="H54:I54"/>
    <mergeCell ref="J54:N54"/>
    <mergeCell ref="O54:S54"/>
    <mergeCell ref="C51:G51"/>
    <mergeCell ref="H51:I51"/>
    <mergeCell ref="J51:N51"/>
    <mergeCell ref="O51:S51"/>
    <mergeCell ref="C52:G52"/>
    <mergeCell ref="H52:I52"/>
    <mergeCell ref="J52:N52"/>
    <mergeCell ref="O52:S52"/>
    <mergeCell ref="C48:G48"/>
    <mergeCell ref="H48:I48"/>
    <mergeCell ref="J48:N48"/>
    <mergeCell ref="O48:S48"/>
    <mergeCell ref="C49:N49"/>
    <mergeCell ref="C50:G50"/>
    <mergeCell ref="H50:I50"/>
    <mergeCell ref="J50:N50"/>
    <mergeCell ref="O50:S50"/>
    <mergeCell ref="C46:G46"/>
    <mergeCell ref="H46:I46"/>
    <mergeCell ref="J46:N46"/>
    <mergeCell ref="O46:S46"/>
    <mergeCell ref="C47:G47"/>
    <mergeCell ref="H47:I47"/>
    <mergeCell ref="J47:N47"/>
    <mergeCell ref="O47:S47"/>
    <mergeCell ref="C44:G44"/>
    <mergeCell ref="H44:I44"/>
    <mergeCell ref="J44:N44"/>
    <mergeCell ref="O44:S44"/>
    <mergeCell ref="C45:G45"/>
    <mergeCell ref="H45:I45"/>
    <mergeCell ref="J45:N45"/>
    <mergeCell ref="O45:S45"/>
    <mergeCell ref="C42:G42"/>
    <mergeCell ref="H42:I42"/>
    <mergeCell ref="J42:N42"/>
    <mergeCell ref="O42:S42"/>
    <mergeCell ref="C43:G43"/>
    <mergeCell ref="H43:I43"/>
    <mergeCell ref="J43:N43"/>
    <mergeCell ref="O43:S43"/>
    <mergeCell ref="C40:G40"/>
    <mergeCell ref="H40:I40"/>
    <mergeCell ref="J40:N40"/>
    <mergeCell ref="O40:S40"/>
    <mergeCell ref="C41:G41"/>
    <mergeCell ref="H41:I41"/>
    <mergeCell ref="J41:N41"/>
    <mergeCell ref="O41:S41"/>
    <mergeCell ref="C38:G38"/>
    <mergeCell ref="H38:I38"/>
    <mergeCell ref="J38:N38"/>
    <mergeCell ref="O38:S38"/>
    <mergeCell ref="C39:G39"/>
    <mergeCell ref="H39:I39"/>
    <mergeCell ref="J39:N39"/>
    <mergeCell ref="O39:S39"/>
    <mergeCell ref="C36:G36"/>
    <mergeCell ref="H36:I36"/>
    <mergeCell ref="J36:N36"/>
    <mergeCell ref="O36:S36"/>
    <mergeCell ref="C37:G37"/>
    <mergeCell ref="H37:I37"/>
    <mergeCell ref="J37:N37"/>
    <mergeCell ref="O37:S37"/>
    <mergeCell ref="C33:G33"/>
    <mergeCell ref="H33:I33"/>
    <mergeCell ref="J33:N33"/>
    <mergeCell ref="O33:S33"/>
    <mergeCell ref="C34:N34"/>
    <mergeCell ref="C35:G35"/>
    <mergeCell ref="H35:I35"/>
    <mergeCell ref="J35:N35"/>
    <mergeCell ref="O35:S35"/>
    <mergeCell ref="C31:G31"/>
    <mergeCell ref="H31:I31"/>
    <mergeCell ref="J31:N31"/>
    <mergeCell ref="O31:S31"/>
    <mergeCell ref="C32:G32"/>
    <mergeCell ref="H32:I32"/>
    <mergeCell ref="J32:N32"/>
    <mergeCell ref="O32:S32"/>
    <mergeCell ref="C29:G29"/>
    <mergeCell ref="H29:I29"/>
    <mergeCell ref="J29:N29"/>
    <mergeCell ref="O29:S29"/>
    <mergeCell ref="C30:G30"/>
    <mergeCell ref="H30:I30"/>
    <mergeCell ref="J30:N30"/>
    <mergeCell ref="O30:S30"/>
    <mergeCell ref="C27:G27"/>
    <mergeCell ref="H27:I27"/>
    <mergeCell ref="J27:N27"/>
    <mergeCell ref="O27:S27"/>
    <mergeCell ref="C28:G28"/>
    <mergeCell ref="H28:I28"/>
    <mergeCell ref="J28:N28"/>
    <mergeCell ref="O28:S28"/>
    <mergeCell ref="C25:G25"/>
    <mergeCell ref="H25:I25"/>
    <mergeCell ref="J25:N25"/>
    <mergeCell ref="O25:S25"/>
    <mergeCell ref="C26:G26"/>
    <mergeCell ref="H26:I26"/>
    <mergeCell ref="J26:N26"/>
    <mergeCell ref="O26:S26"/>
    <mergeCell ref="C23:G23"/>
    <mergeCell ref="H23:I23"/>
    <mergeCell ref="J23:N23"/>
    <mergeCell ref="O23:S23"/>
    <mergeCell ref="C24:G24"/>
    <mergeCell ref="H24:I24"/>
    <mergeCell ref="J24:N24"/>
    <mergeCell ref="O24:S24"/>
    <mergeCell ref="C21:G21"/>
    <mergeCell ref="H21:I21"/>
    <mergeCell ref="J21:N21"/>
    <mergeCell ref="O21:S21"/>
    <mergeCell ref="V21:X21"/>
    <mergeCell ref="C22:G22"/>
    <mergeCell ref="H22:I22"/>
    <mergeCell ref="J22:N22"/>
    <mergeCell ref="O22:S22"/>
    <mergeCell ref="C19:G19"/>
    <mergeCell ref="H19:I19"/>
    <mergeCell ref="J19:N19"/>
    <mergeCell ref="O19:S19"/>
    <mergeCell ref="C20:N20"/>
    <mergeCell ref="O20:S20"/>
    <mergeCell ref="C15:E15"/>
    <mergeCell ref="F15:S15"/>
    <mergeCell ref="C17:G18"/>
    <mergeCell ref="H17:I18"/>
    <mergeCell ref="K17:L17"/>
    <mergeCell ref="P17:Q17"/>
    <mergeCell ref="J18:N18"/>
    <mergeCell ref="O18:S18"/>
    <mergeCell ref="C12:E12"/>
    <mergeCell ref="F12:S12"/>
    <mergeCell ref="C13:E13"/>
    <mergeCell ref="F13:S13"/>
    <mergeCell ref="C14:E14"/>
    <mergeCell ref="F14:S14"/>
    <mergeCell ref="C9:E9"/>
    <mergeCell ref="F9:S9"/>
    <mergeCell ref="C10:E10"/>
    <mergeCell ref="F10:S10"/>
    <mergeCell ref="C11:E11"/>
    <mergeCell ref="F11:S11"/>
    <mergeCell ref="L3:S3"/>
    <mergeCell ref="P4:S4"/>
    <mergeCell ref="F5:L5"/>
    <mergeCell ref="C6:S6"/>
    <mergeCell ref="F7:G7"/>
    <mergeCell ref="I7:K7"/>
    <mergeCell ref="L7:Q7"/>
  </mergeCells>
  <conditionalFormatting sqref="U93">
    <cfRule type="expression" dxfId="2" priority="1" stopIfTrue="1">
      <formula>ABS($U$51)&gt;0.9</formula>
    </cfRule>
  </conditionalFormatting>
  <conditionalFormatting sqref="T93">
    <cfRule type="expression" dxfId="1" priority="2" stopIfTrue="1">
      <formula>ABS($T$51)&gt;0.9</formula>
    </cfRule>
  </conditionalFormatting>
  <conditionalFormatting sqref="V66:X66">
    <cfRule type="expression" dxfId="0" priority="3" stopIfTrue="1">
      <formula>$J$66&lt;&gt;$W$66</formula>
    </cfRule>
  </conditionalFormatting>
  <pageMargins left="1.1023622047244095" right="0.19685039370078741" top="0.31496062992125984" bottom="0.31496062992125984" header="0.27559055118110237" footer="0.27559055118110237"/>
  <pageSetup paperSize="9" fitToHeight="0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прил 4</vt:lpstr>
      <vt:lpstr>'прил 4'!Область_печати</vt:lpstr>
      <vt:lpstr>п4чистВсеДанные</vt:lpstr>
      <vt:lpstr>п4чистТек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2023-04-18T11:40:39Z</dcterms:created>
  <dcterms:modified xsi:type="dcterms:W3CDTF">2023-04-18T11:43:17Z</dcterms:modified>
</cp:coreProperties>
</file>